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forry\Desktop\"/>
    </mc:Choice>
  </mc:AlternateContent>
  <xr:revisionPtr revIDLastSave="0" documentId="13_ncr:1_{2341890E-62A8-4B8E-825C-748E352D050A}" xr6:coauthVersionLast="47" xr6:coauthVersionMax="47" xr10:uidLastSave="{00000000-0000-0000-0000-000000000000}"/>
  <bookViews>
    <workbookView xWindow="28680" yWindow="-120" windowWidth="29040" windowHeight="15840" xr2:uid="{DC026F92-10C0-47D0-87E0-643D5B9948A4}"/>
  </bookViews>
  <sheets>
    <sheet name="Oct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Q51" i="1" l="1"/>
  <c r="AO51" i="1"/>
  <c r="AM51" i="1"/>
  <c r="AR51" i="1" s="1"/>
  <c r="AJ51" i="1"/>
  <c r="AH51" i="1"/>
  <c r="AK51" i="1" s="1"/>
  <c r="F51" i="1" s="1"/>
  <c r="AF51" i="1"/>
  <c r="E51" i="1" s="1"/>
  <c r="AE51" i="1"/>
  <c r="AC51" i="1"/>
  <c r="X51" i="1"/>
  <c r="Y51" i="1" s="1"/>
  <c r="Z51" i="1" s="1"/>
  <c r="R51" i="1"/>
  <c r="C51" i="1" s="1"/>
  <c r="Q51" i="1"/>
  <c r="O51" i="1"/>
  <c r="M51" i="1"/>
  <c r="G51" i="1"/>
  <c r="AQ50" i="1"/>
  <c r="AO50" i="1"/>
  <c r="AM50" i="1"/>
  <c r="AR50" i="1" s="1"/>
  <c r="G50" i="1" s="1"/>
  <c r="AJ50" i="1"/>
  <c r="AH50" i="1"/>
  <c r="AK50" i="1" s="1"/>
  <c r="F50" i="1" s="1"/>
  <c r="AF50" i="1"/>
  <c r="E50" i="1" s="1"/>
  <c r="AE50" i="1"/>
  <c r="AC50" i="1"/>
  <c r="X50" i="1"/>
  <c r="Y50" i="1" s="1"/>
  <c r="Z50" i="1" s="1"/>
  <c r="R50" i="1"/>
  <c r="C50" i="1" s="1"/>
  <c r="Q50" i="1"/>
  <c r="O50" i="1"/>
  <c r="M50" i="1"/>
  <c r="AQ49" i="1"/>
  <c r="AO49" i="1"/>
  <c r="AM49" i="1"/>
  <c r="AR49" i="1" s="1"/>
  <c r="AJ49" i="1"/>
  <c r="AH49" i="1"/>
  <c r="AK49" i="1" s="1"/>
  <c r="F49" i="1" s="1"/>
  <c r="AF49" i="1"/>
  <c r="E49" i="1" s="1"/>
  <c r="AE49" i="1"/>
  <c r="AC49" i="1"/>
  <c r="X49" i="1"/>
  <c r="Y49" i="1" s="1"/>
  <c r="Z49" i="1" s="1"/>
  <c r="R49" i="1"/>
  <c r="Q49" i="1"/>
  <c r="O49" i="1"/>
  <c r="M49" i="1"/>
  <c r="G49" i="1"/>
  <c r="C49" i="1"/>
  <c r="AQ48" i="1"/>
  <c r="AO48" i="1"/>
  <c r="AM48" i="1"/>
  <c r="AR48" i="1" s="1"/>
  <c r="AJ48" i="1"/>
  <c r="AH48" i="1"/>
  <c r="AK48" i="1" s="1"/>
  <c r="F48" i="1" s="1"/>
  <c r="AF48" i="1"/>
  <c r="E48" i="1" s="1"/>
  <c r="AE48" i="1"/>
  <c r="AC48" i="1"/>
  <c r="Z48" i="1"/>
  <c r="X48" i="1"/>
  <c r="Y48" i="1" s="1"/>
  <c r="R48" i="1"/>
  <c r="Q48" i="1"/>
  <c r="O48" i="1"/>
  <c r="M48" i="1"/>
  <c r="G48" i="1"/>
  <c r="C48" i="1"/>
  <c r="AQ47" i="1"/>
  <c r="AO47" i="1"/>
  <c r="AM47" i="1"/>
  <c r="AR47" i="1" s="1"/>
  <c r="G47" i="1" s="1"/>
  <c r="AJ47" i="1"/>
  <c r="AH47" i="1"/>
  <c r="AK47" i="1" s="1"/>
  <c r="F47" i="1" s="1"/>
  <c r="AF47" i="1"/>
  <c r="AE47" i="1"/>
  <c r="AC47" i="1"/>
  <c r="Z47" i="1"/>
  <c r="X47" i="1"/>
  <c r="Y47" i="1" s="1"/>
  <c r="R47" i="1"/>
  <c r="Q47" i="1"/>
  <c r="O47" i="1"/>
  <c r="M47" i="1"/>
  <c r="E47" i="1"/>
  <c r="C47" i="1"/>
  <c r="AQ46" i="1"/>
  <c r="AO46" i="1"/>
  <c r="AM46" i="1"/>
  <c r="AJ46" i="1"/>
  <c r="AH46" i="1"/>
  <c r="AK46" i="1" s="1"/>
  <c r="F46" i="1" s="1"/>
  <c r="AE46" i="1"/>
  <c r="AC46" i="1"/>
  <c r="AF46" i="1" s="1"/>
  <c r="E46" i="1" s="1"/>
  <c r="X46" i="1"/>
  <c r="Q46" i="1"/>
  <c r="O46" i="1"/>
  <c r="R46" i="1" s="1"/>
  <c r="C46" i="1" s="1"/>
  <c r="M46" i="1"/>
  <c r="AQ45" i="1"/>
  <c r="AO45" i="1"/>
  <c r="AM45" i="1"/>
  <c r="AJ45" i="1"/>
  <c r="AH45" i="1"/>
  <c r="AK45" i="1" s="1"/>
  <c r="F45" i="1" s="1"/>
  <c r="AF45" i="1"/>
  <c r="E45" i="1" s="1"/>
  <c r="AE45" i="1"/>
  <c r="AC45" i="1"/>
  <c r="X45" i="1"/>
  <c r="Q45" i="1"/>
  <c r="O45" i="1"/>
  <c r="R45" i="1" s="1"/>
  <c r="C45" i="1" s="1"/>
  <c r="M45" i="1"/>
  <c r="AQ44" i="1"/>
  <c r="AO44" i="1"/>
  <c r="AM44" i="1"/>
  <c r="AR44" i="1" s="1"/>
  <c r="G44" i="1" s="1"/>
  <c r="AJ44" i="1"/>
  <c r="AH44" i="1"/>
  <c r="AK44" i="1" s="1"/>
  <c r="F44" i="1" s="1"/>
  <c r="AF44" i="1"/>
  <c r="AE44" i="1"/>
  <c r="AC44" i="1"/>
  <c r="X44" i="1"/>
  <c r="R44" i="1"/>
  <c r="C44" i="1" s="1"/>
  <c r="Q44" i="1"/>
  <c r="O44" i="1"/>
  <c r="M44" i="1"/>
  <c r="E44" i="1"/>
  <c r="AQ43" i="1"/>
  <c r="AO43" i="1"/>
  <c r="AM43" i="1"/>
  <c r="AR43" i="1" s="1"/>
  <c r="G43" i="1" s="1"/>
  <c r="AJ43" i="1"/>
  <c r="AH43" i="1"/>
  <c r="AE43" i="1"/>
  <c r="AC43" i="1"/>
  <c r="AF43" i="1" s="1"/>
  <c r="E43" i="1" s="1"/>
  <c r="X43" i="1"/>
  <c r="R43" i="1"/>
  <c r="Q43" i="1"/>
  <c r="O43" i="1"/>
  <c r="M43" i="1"/>
  <c r="C43" i="1"/>
  <c r="AQ42" i="1"/>
  <c r="AO42" i="1"/>
  <c r="AM42" i="1"/>
  <c r="AJ42" i="1"/>
  <c r="AH42" i="1"/>
  <c r="AK42" i="1" s="1"/>
  <c r="F42" i="1" s="1"/>
  <c r="AE42" i="1"/>
  <c r="AC42" i="1"/>
  <c r="AF42" i="1" s="1"/>
  <c r="E42" i="1" s="1"/>
  <c r="X42" i="1"/>
  <c r="Q42" i="1"/>
  <c r="O42" i="1"/>
  <c r="R42" i="1" s="1"/>
  <c r="C42" i="1" s="1"/>
  <c r="M42" i="1"/>
  <c r="AQ41" i="1"/>
  <c r="AO41" i="1"/>
  <c r="AM41" i="1"/>
  <c r="AJ41" i="1"/>
  <c r="AH41" i="1"/>
  <c r="AK41" i="1" s="1"/>
  <c r="F41" i="1" s="1"/>
  <c r="AF41" i="1"/>
  <c r="E41" i="1" s="1"/>
  <c r="AE41" i="1"/>
  <c r="AC41" i="1"/>
  <c r="Z41" i="1"/>
  <c r="AA41" i="1" s="1"/>
  <c r="X41" i="1"/>
  <c r="Y41" i="1" s="1"/>
  <c r="W41" i="1"/>
  <c r="R41" i="1"/>
  <c r="C41" i="1" s="1"/>
  <c r="Q41" i="1"/>
  <c r="O41" i="1"/>
  <c r="M41" i="1"/>
  <c r="D41" i="1"/>
  <c r="AQ40" i="1"/>
  <c r="AO40" i="1"/>
  <c r="AM40" i="1"/>
  <c r="AR40" i="1" s="1"/>
  <c r="G40" i="1" s="1"/>
  <c r="AJ40" i="1"/>
  <c r="AH40" i="1"/>
  <c r="AK40" i="1" s="1"/>
  <c r="F40" i="1" s="1"/>
  <c r="AF40" i="1"/>
  <c r="E40" i="1" s="1"/>
  <c r="AE40" i="1"/>
  <c r="AC40" i="1"/>
  <c r="X40" i="1"/>
  <c r="Q40" i="1"/>
  <c r="O40" i="1"/>
  <c r="R40" i="1" s="1"/>
  <c r="M40" i="1"/>
  <c r="C40" i="1"/>
  <c r="AQ39" i="1"/>
  <c r="AO39" i="1"/>
  <c r="AM39" i="1"/>
  <c r="AR39" i="1" s="1"/>
  <c r="AJ39" i="1"/>
  <c r="AH39" i="1"/>
  <c r="AE39" i="1"/>
  <c r="AC39" i="1"/>
  <c r="AF39" i="1" s="1"/>
  <c r="E39" i="1" s="1"/>
  <c r="X39" i="1"/>
  <c r="Y39" i="1" s="1"/>
  <c r="Z39" i="1" s="1"/>
  <c r="W39" i="1"/>
  <c r="Q39" i="1"/>
  <c r="O39" i="1"/>
  <c r="M39" i="1"/>
  <c r="R39" i="1" s="1"/>
  <c r="C39" i="1" s="1"/>
  <c r="G39" i="1"/>
  <c r="AQ38" i="1"/>
  <c r="AO38" i="1"/>
  <c r="AM38" i="1"/>
  <c r="AJ38" i="1"/>
  <c r="AH38" i="1"/>
  <c r="AK38" i="1" s="1"/>
  <c r="F38" i="1" s="1"/>
  <c r="AE38" i="1"/>
  <c r="AC38" i="1"/>
  <c r="AF38" i="1" s="1"/>
  <c r="E38" i="1" s="1"/>
  <c r="AA38" i="1"/>
  <c r="D38" i="1" s="1"/>
  <c r="X38" i="1"/>
  <c r="Y38" i="1" s="1"/>
  <c r="Z38" i="1" s="1"/>
  <c r="W38" i="1"/>
  <c r="R38" i="1"/>
  <c r="C38" i="1" s="1"/>
  <c r="Q38" i="1"/>
  <c r="O38" i="1"/>
  <c r="M38" i="1"/>
  <c r="AQ37" i="1"/>
  <c r="AO37" i="1"/>
  <c r="AM37" i="1"/>
  <c r="AJ37" i="1"/>
  <c r="AH37" i="1"/>
  <c r="AK37" i="1" s="1"/>
  <c r="F37" i="1" s="1"/>
  <c r="AF37" i="1"/>
  <c r="E37" i="1" s="1"/>
  <c r="AE37" i="1"/>
  <c r="AC37" i="1"/>
  <c r="Z37" i="1"/>
  <c r="AA37" i="1" s="1"/>
  <c r="X37" i="1"/>
  <c r="Y37" i="1" s="1"/>
  <c r="W37" i="1"/>
  <c r="R37" i="1"/>
  <c r="C37" i="1" s="1"/>
  <c r="Q37" i="1"/>
  <c r="O37" i="1"/>
  <c r="M37" i="1"/>
  <c r="D37" i="1"/>
  <c r="AQ36" i="1"/>
  <c r="AO36" i="1"/>
  <c r="AM36" i="1"/>
  <c r="AR36" i="1" s="1"/>
  <c r="G36" i="1" s="1"/>
  <c r="AJ36" i="1"/>
  <c r="AH36" i="1"/>
  <c r="AK36" i="1" s="1"/>
  <c r="F36" i="1" s="1"/>
  <c r="AF36" i="1"/>
  <c r="E36" i="1" s="1"/>
  <c r="AE36" i="1"/>
  <c r="AC36" i="1"/>
  <c r="X36" i="1"/>
  <c r="Q36" i="1"/>
  <c r="O36" i="1"/>
  <c r="R36" i="1" s="1"/>
  <c r="M36" i="1"/>
  <c r="C36" i="1"/>
  <c r="AQ35" i="1"/>
  <c r="AO35" i="1"/>
  <c r="AM35" i="1"/>
  <c r="AR35" i="1" s="1"/>
  <c r="AJ35" i="1"/>
  <c r="AH35" i="1"/>
  <c r="AE35" i="1"/>
  <c r="AC35" i="1"/>
  <c r="AF35" i="1" s="1"/>
  <c r="E35" i="1" s="1"/>
  <c r="X35" i="1"/>
  <c r="Y35" i="1" s="1"/>
  <c r="Z35" i="1" s="1"/>
  <c r="W35" i="1"/>
  <c r="Q35" i="1"/>
  <c r="O35" i="1"/>
  <c r="M35" i="1"/>
  <c r="R35" i="1" s="1"/>
  <c r="C35" i="1" s="1"/>
  <c r="G35" i="1"/>
  <c r="AR34" i="1"/>
  <c r="G34" i="1" s="1"/>
  <c r="AQ34" i="1"/>
  <c r="AO34" i="1"/>
  <c r="AM34" i="1"/>
  <c r="AK34" i="1"/>
  <c r="AJ34" i="1"/>
  <c r="AH34" i="1"/>
  <c r="AE34" i="1"/>
  <c r="AF34" i="1" s="1"/>
  <c r="E34" i="1" s="1"/>
  <c r="AC34" i="1"/>
  <c r="Y34" i="1"/>
  <c r="Z34" i="1" s="1"/>
  <c r="X34" i="1"/>
  <c r="W34" i="1"/>
  <c r="AA34" i="1" s="1"/>
  <c r="D34" i="1" s="1"/>
  <c r="Q34" i="1"/>
  <c r="R34" i="1" s="1"/>
  <c r="C34" i="1" s="1"/>
  <c r="O34" i="1"/>
  <c r="M34" i="1"/>
  <c r="F34" i="1"/>
  <c r="AR33" i="1"/>
  <c r="G33" i="1" s="1"/>
  <c r="AQ33" i="1"/>
  <c r="AO33" i="1"/>
  <c r="AM33" i="1"/>
  <c r="AK33" i="1"/>
  <c r="AJ33" i="1"/>
  <c r="AH33" i="1"/>
  <c r="AE33" i="1"/>
  <c r="AF33" i="1" s="1"/>
  <c r="E33" i="1" s="1"/>
  <c r="AC33" i="1"/>
  <c r="Y33" i="1"/>
  <c r="Z33" i="1" s="1"/>
  <c r="X33" i="1"/>
  <c r="W33" i="1"/>
  <c r="Q33" i="1"/>
  <c r="R33" i="1" s="1"/>
  <c r="C33" i="1" s="1"/>
  <c r="O33" i="1"/>
  <c r="M33" i="1"/>
  <c r="F33" i="1"/>
  <c r="AR32" i="1"/>
  <c r="G32" i="1" s="1"/>
  <c r="AQ32" i="1"/>
  <c r="AO32" i="1"/>
  <c r="AM32" i="1"/>
  <c r="AK32" i="1"/>
  <c r="AJ32" i="1"/>
  <c r="AH32" i="1"/>
  <c r="AE32" i="1"/>
  <c r="AF32" i="1" s="1"/>
  <c r="E32" i="1" s="1"/>
  <c r="AC32" i="1"/>
  <c r="Y32" i="1"/>
  <c r="Z32" i="1" s="1"/>
  <c r="X32" i="1"/>
  <c r="W32" i="1"/>
  <c r="AA32" i="1" s="1"/>
  <c r="D32" i="1" s="1"/>
  <c r="Q32" i="1"/>
  <c r="R32" i="1" s="1"/>
  <c r="C32" i="1" s="1"/>
  <c r="H32" i="1" s="1"/>
  <c r="I32" i="1" s="1"/>
  <c r="K32" i="1" s="1"/>
  <c r="O32" i="1"/>
  <c r="M32" i="1"/>
  <c r="F32" i="1"/>
  <c r="AR31" i="1"/>
  <c r="G31" i="1" s="1"/>
  <c r="AQ31" i="1"/>
  <c r="AO31" i="1"/>
  <c r="AM31" i="1"/>
  <c r="AK31" i="1"/>
  <c r="AJ31" i="1"/>
  <c r="AH31" i="1"/>
  <c r="AE31" i="1"/>
  <c r="AF31" i="1" s="1"/>
  <c r="E31" i="1" s="1"/>
  <c r="AC31" i="1"/>
  <c r="Y31" i="1"/>
  <c r="Z31" i="1" s="1"/>
  <c r="X31" i="1"/>
  <c r="W31" i="1"/>
  <c r="AA31" i="1" s="1"/>
  <c r="D31" i="1" s="1"/>
  <c r="Q31" i="1"/>
  <c r="R31" i="1" s="1"/>
  <c r="C31" i="1" s="1"/>
  <c r="O31" i="1"/>
  <c r="M31" i="1"/>
  <c r="F31" i="1"/>
  <c r="AR30" i="1"/>
  <c r="G30" i="1" s="1"/>
  <c r="AQ30" i="1"/>
  <c r="AO30" i="1"/>
  <c r="AM30" i="1"/>
  <c r="AK30" i="1"/>
  <c r="AJ30" i="1"/>
  <c r="AH30" i="1"/>
  <c r="AE30" i="1"/>
  <c r="AF30" i="1" s="1"/>
  <c r="E30" i="1" s="1"/>
  <c r="AC30" i="1"/>
  <c r="Y30" i="1"/>
  <c r="Z30" i="1" s="1"/>
  <c r="X30" i="1"/>
  <c r="W30" i="1"/>
  <c r="AA30" i="1" s="1"/>
  <c r="D30" i="1" s="1"/>
  <c r="Q30" i="1"/>
  <c r="R30" i="1" s="1"/>
  <c r="C30" i="1" s="1"/>
  <c r="O30" i="1"/>
  <c r="M30" i="1"/>
  <c r="F30" i="1"/>
  <c r="AR29" i="1"/>
  <c r="G29" i="1" s="1"/>
  <c r="AQ29" i="1"/>
  <c r="AO29" i="1"/>
  <c r="AM29" i="1"/>
  <c r="AK29" i="1"/>
  <c r="AJ29" i="1"/>
  <c r="AH29" i="1"/>
  <c r="AE29" i="1"/>
  <c r="AF29" i="1" s="1"/>
  <c r="E29" i="1" s="1"/>
  <c r="AC29" i="1"/>
  <c r="Y29" i="1"/>
  <c r="Z29" i="1" s="1"/>
  <c r="X29" i="1"/>
  <c r="W29" i="1"/>
  <c r="Q29" i="1"/>
  <c r="R29" i="1" s="1"/>
  <c r="C29" i="1" s="1"/>
  <c r="O29" i="1"/>
  <c r="M29" i="1"/>
  <c r="F29" i="1"/>
  <c r="AR28" i="1"/>
  <c r="G28" i="1" s="1"/>
  <c r="AQ28" i="1"/>
  <c r="AO28" i="1"/>
  <c r="AM28" i="1"/>
  <c r="AK28" i="1"/>
  <c r="AJ28" i="1"/>
  <c r="AH28" i="1"/>
  <c r="AE28" i="1"/>
  <c r="AF28" i="1" s="1"/>
  <c r="E28" i="1" s="1"/>
  <c r="AC28" i="1"/>
  <c r="Y28" i="1"/>
  <c r="Z28" i="1" s="1"/>
  <c r="X28" i="1"/>
  <c r="W28" i="1"/>
  <c r="AA28" i="1" s="1"/>
  <c r="D28" i="1" s="1"/>
  <c r="Q28" i="1"/>
  <c r="R28" i="1" s="1"/>
  <c r="C28" i="1" s="1"/>
  <c r="H28" i="1" s="1"/>
  <c r="I28" i="1" s="1"/>
  <c r="K28" i="1" s="1"/>
  <c r="O28" i="1"/>
  <c r="M28" i="1"/>
  <c r="F28" i="1"/>
  <c r="AR27" i="1"/>
  <c r="G27" i="1" s="1"/>
  <c r="AQ27" i="1"/>
  <c r="AO27" i="1"/>
  <c r="AM27" i="1"/>
  <c r="AK27" i="1"/>
  <c r="AJ27" i="1"/>
  <c r="AH27" i="1"/>
  <c r="AE27" i="1"/>
  <c r="AF27" i="1" s="1"/>
  <c r="E27" i="1" s="1"/>
  <c r="AC27" i="1"/>
  <c r="Y27" i="1"/>
  <c r="Z27" i="1" s="1"/>
  <c r="X27" i="1"/>
  <c r="W27" i="1"/>
  <c r="AA27" i="1" s="1"/>
  <c r="D27" i="1" s="1"/>
  <c r="Q27" i="1"/>
  <c r="R27" i="1" s="1"/>
  <c r="C27" i="1" s="1"/>
  <c r="O27" i="1"/>
  <c r="M27" i="1"/>
  <c r="F27" i="1"/>
  <c r="AR26" i="1"/>
  <c r="G26" i="1" s="1"/>
  <c r="AQ26" i="1"/>
  <c r="AO26" i="1"/>
  <c r="AM26" i="1"/>
  <c r="AK26" i="1"/>
  <c r="AJ26" i="1"/>
  <c r="AH26" i="1"/>
  <c r="AE26" i="1"/>
  <c r="AF26" i="1" s="1"/>
  <c r="E26" i="1" s="1"/>
  <c r="AC26" i="1"/>
  <c r="Y26" i="1"/>
  <c r="Z26" i="1" s="1"/>
  <c r="X26" i="1"/>
  <c r="W26" i="1"/>
  <c r="AA26" i="1" s="1"/>
  <c r="D26" i="1" s="1"/>
  <c r="Q26" i="1"/>
  <c r="R26" i="1" s="1"/>
  <c r="C26" i="1" s="1"/>
  <c r="O26" i="1"/>
  <c r="M26" i="1"/>
  <c r="F26" i="1"/>
  <c r="AR25" i="1"/>
  <c r="AQ25" i="1"/>
  <c r="AO25" i="1"/>
  <c r="AM25" i="1"/>
  <c r="AK25" i="1"/>
  <c r="AJ25" i="1"/>
  <c r="AH25" i="1"/>
  <c r="AE25" i="1"/>
  <c r="AF25" i="1" s="1"/>
  <c r="E25" i="1" s="1"/>
  <c r="AC25" i="1"/>
  <c r="Y25" i="1"/>
  <c r="Z25" i="1" s="1"/>
  <c r="X25" i="1"/>
  <c r="W25" i="1"/>
  <c r="Q25" i="1"/>
  <c r="R25" i="1" s="1"/>
  <c r="O25" i="1"/>
  <c r="M25" i="1"/>
  <c r="G25" i="1"/>
  <c r="F25" i="1"/>
  <c r="C25" i="1"/>
  <c r="AQ24" i="1"/>
  <c r="AO24" i="1"/>
  <c r="AM24" i="1"/>
  <c r="AR24" i="1" s="1"/>
  <c r="G24" i="1" s="1"/>
  <c r="AK24" i="1"/>
  <c r="AJ24" i="1"/>
  <c r="AH24" i="1"/>
  <c r="AF24" i="1"/>
  <c r="E24" i="1" s="1"/>
  <c r="AE24" i="1"/>
  <c r="AC24" i="1"/>
  <c r="Y24" i="1"/>
  <c r="Z24" i="1" s="1"/>
  <c r="X24" i="1"/>
  <c r="W24" i="1"/>
  <c r="Q24" i="1"/>
  <c r="R24" i="1" s="1"/>
  <c r="C24" i="1" s="1"/>
  <c r="O24" i="1"/>
  <c r="M24" i="1"/>
  <c r="F24" i="1"/>
  <c r="AR23" i="1"/>
  <c r="AQ23" i="1"/>
  <c r="AO23" i="1"/>
  <c r="AM23" i="1"/>
  <c r="AK23" i="1"/>
  <c r="F23" i="1" s="1"/>
  <c r="AJ23" i="1"/>
  <c r="AH23" i="1"/>
  <c r="AE23" i="1"/>
  <c r="AF23" i="1" s="1"/>
  <c r="E23" i="1" s="1"/>
  <c r="AC23" i="1"/>
  <c r="Z23" i="1"/>
  <c r="Y23" i="1"/>
  <c r="X23" i="1"/>
  <c r="W23" i="1"/>
  <c r="R23" i="1"/>
  <c r="Q23" i="1"/>
  <c r="O23" i="1"/>
  <c r="M23" i="1"/>
  <c r="G23" i="1"/>
  <c r="C23" i="1"/>
  <c r="AQ22" i="1"/>
  <c r="AO22" i="1"/>
  <c r="AM22" i="1"/>
  <c r="AR22" i="1" s="1"/>
  <c r="G22" i="1" s="1"/>
  <c r="AK22" i="1"/>
  <c r="AJ22" i="1"/>
  <c r="AH22" i="1"/>
  <c r="AF22" i="1"/>
  <c r="E22" i="1" s="1"/>
  <c r="AE22" i="1"/>
  <c r="AC22" i="1"/>
  <c r="Y22" i="1"/>
  <c r="Z22" i="1" s="1"/>
  <c r="X22" i="1"/>
  <c r="W22" i="1"/>
  <c r="Q22" i="1"/>
  <c r="R22" i="1" s="1"/>
  <c r="C22" i="1" s="1"/>
  <c r="O22" i="1"/>
  <c r="M22" i="1"/>
  <c r="F22" i="1"/>
  <c r="AR21" i="1"/>
  <c r="G21" i="1" s="1"/>
  <c r="AQ21" i="1"/>
  <c r="AO21" i="1"/>
  <c r="AM21" i="1"/>
  <c r="AK21" i="1"/>
  <c r="F21" i="1" s="1"/>
  <c r="AJ21" i="1"/>
  <c r="AH21" i="1"/>
  <c r="AE21" i="1"/>
  <c r="AF21" i="1" s="1"/>
  <c r="E21" i="1" s="1"/>
  <c r="AC21" i="1"/>
  <c r="Z21" i="1"/>
  <c r="Y21" i="1"/>
  <c r="X21" i="1"/>
  <c r="W21" i="1"/>
  <c r="R21" i="1"/>
  <c r="Q21" i="1"/>
  <c r="O21" i="1"/>
  <c r="M21" i="1"/>
  <c r="C21" i="1"/>
  <c r="AQ20" i="1"/>
  <c r="AO20" i="1"/>
  <c r="AM20" i="1"/>
  <c r="AR20" i="1" s="1"/>
  <c r="G20" i="1" s="1"/>
  <c r="AJ20" i="1"/>
  <c r="AH20" i="1"/>
  <c r="AK20" i="1" s="1"/>
  <c r="F20" i="1" s="1"/>
  <c r="AF20" i="1"/>
  <c r="E20" i="1" s="1"/>
  <c r="AE20" i="1"/>
  <c r="AC20" i="1"/>
  <c r="Z20" i="1"/>
  <c r="Y20" i="1"/>
  <c r="X20" i="1"/>
  <c r="W20" i="1"/>
  <c r="AA20" i="1" s="1"/>
  <c r="D20" i="1" s="1"/>
  <c r="R20" i="1"/>
  <c r="Q20" i="1"/>
  <c r="O20" i="1"/>
  <c r="M20" i="1"/>
  <c r="C20" i="1"/>
  <c r="AQ19" i="1"/>
  <c r="AO19" i="1"/>
  <c r="AM19" i="1"/>
  <c r="AR19" i="1" s="1"/>
  <c r="G19" i="1" s="1"/>
  <c r="AJ19" i="1"/>
  <c r="AH19" i="1"/>
  <c r="AK19" i="1" s="1"/>
  <c r="F19" i="1" s="1"/>
  <c r="AF19" i="1"/>
  <c r="E19" i="1" s="1"/>
  <c r="AE19" i="1"/>
  <c r="AC19" i="1"/>
  <c r="X19" i="1"/>
  <c r="Y19" i="1" s="1"/>
  <c r="Z19" i="1" s="1"/>
  <c r="R19" i="1"/>
  <c r="Q19" i="1"/>
  <c r="O19" i="1"/>
  <c r="M19" i="1"/>
  <c r="C19" i="1"/>
  <c r="AQ18" i="1"/>
  <c r="AO18" i="1"/>
  <c r="AM18" i="1"/>
  <c r="AR18" i="1" s="1"/>
  <c r="G18" i="1" s="1"/>
  <c r="AJ18" i="1"/>
  <c r="AH18" i="1"/>
  <c r="AK18" i="1" s="1"/>
  <c r="F18" i="1" s="1"/>
  <c r="AF18" i="1"/>
  <c r="E18" i="1" s="1"/>
  <c r="AE18" i="1"/>
  <c r="AC18" i="1"/>
  <c r="X18" i="1"/>
  <c r="Y18" i="1" s="1"/>
  <c r="Z18" i="1" s="1"/>
  <c r="R18" i="1"/>
  <c r="Q18" i="1"/>
  <c r="O18" i="1"/>
  <c r="M18" i="1"/>
  <c r="C18" i="1"/>
  <c r="AQ17" i="1"/>
  <c r="AO17" i="1"/>
  <c r="AM17" i="1"/>
  <c r="AR17" i="1" s="1"/>
  <c r="G17" i="1" s="1"/>
  <c r="AJ17" i="1"/>
  <c r="AH17" i="1"/>
  <c r="AK17" i="1" s="1"/>
  <c r="F17" i="1" s="1"/>
  <c r="AF17" i="1"/>
  <c r="E17" i="1" s="1"/>
  <c r="AE17" i="1"/>
  <c r="AC17" i="1"/>
  <c r="X17" i="1"/>
  <c r="Y17" i="1" s="1"/>
  <c r="Z17" i="1" s="1"/>
  <c r="R17" i="1"/>
  <c r="Q17" i="1"/>
  <c r="O17" i="1"/>
  <c r="M17" i="1"/>
  <c r="C17" i="1"/>
  <c r="AQ16" i="1"/>
  <c r="AO16" i="1"/>
  <c r="AM16" i="1"/>
  <c r="AR16" i="1" s="1"/>
  <c r="G16" i="1" s="1"/>
  <c r="AJ16" i="1"/>
  <c r="AH16" i="1"/>
  <c r="AK16" i="1" s="1"/>
  <c r="F16" i="1" s="1"/>
  <c r="AF16" i="1"/>
  <c r="E16" i="1" s="1"/>
  <c r="AE16" i="1"/>
  <c r="AC16" i="1"/>
  <c r="X16" i="1"/>
  <c r="Y16" i="1" s="1"/>
  <c r="Z16" i="1" s="1"/>
  <c r="R16" i="1"/>
  <c r="Q16" i="1"/>
  <c r="O16" i="1"/>
  <c r="M16" i="1"/>
  <c r="C16" i="1"/>
  <c r="AQ15" i="1"/>
  <c r="AO15" i="1"/>
  <c r="AM15" i="1"/>
  <c r="AR15" i="1" s="1"/>
  <c r="G15" i="1" s="1"/>
  <c r="AJ15" i="1"/>
  <c r="AH15" i="1"/>
  <c r="AK15" i="1" s="1"/>
  <c r="F15" i="1" s="1"/>
  <c r="AF15" i="1"/>
  <c r="E15" i="1" s="1"/>
  <c r="AE15" i="1"/>
  <c r="AC15" i="1"/>
  <c r="X15" i="1"/>
  <c r="Y15" i="1" s="1"/>
  <c r="Z15" i="1" s="1"/>
  <c r="R15" i="1"/>
  <c r="C15" i="1" s="1"/>
  <c r="Q15" i="1"/>
  <c r="O15" i="1"/>
  <c r="M15" i="1"/>
  <c r="AQ14" i="1"/>
  <c r="AO14" i="1"/>
  <c r="AM14" i="1"/>
  <c r="AR14" i="1" s="1"/>
  <c r="G14" i="1" s="1"/>
  <c r="AJ14" i="1"/>
  <c r="AH14" i="1"/>
  <c r="AK14" i="1" s="1"/>
  <c r="F14" i="1" s="1"/>
  <c r="AF14" i="1"/>
  <c r="E14" i="1" s="1"/>
  <c r="AE14" i="1"/>
  <c r="AC14" i="1"/>
  <c r="X14" i="1"/>
  <c r="Y14" i="1" s="1"/>
  <c r="Z14" i="1" s="1"/>
  <c r="R14" i="1"/>
  <c r="C14" i="1" s="1"/>
  <c r="Q14" i="1"/>
  <c r="O14" i="1"/>
  <c r="M14" i="1"/>
  <c r="AQ13" i="1"/>
  <c r="AO13" i="1"/>
  <c r="AM13" i="1"/>
  <c r="AR13" i="1" s="1"/>
  <c r="G13" i="1" s="1"/>
  <c r="AJ13" i="1"/>
  <c r="AH13" i="1"/>
  <c r="AK13" i="1" s="1"/>
  <c r="F13" i="1" s="1"/>
  <c r="AF13" i="1"/>
  <c r="E13" i="1" s="1"/>
  <c r="AE13" i="1"/>
  <c r="AC13" i="1"/>
  <c r="X13" i="1"/>
  <c r="Y13" i="1" s="1"/>
  <c r="Z13" i="1" s="1"/>
  <c r="R13" i="1"/>
  <c r="Q13" i="1"/>
  <c r="O13" i="1"/>
  <c r="M13" i="1"/>
  <c r="C13" i="1"/>
  <c r="AQ12" i="1"/>
  <c r="AO12" i="1"/>
  <c r="AM12" i="1"/>
  <c r="AR12" i="1" s="1"/>
  <c r="G12" i="1" s="1"/>
  <c r="AJ12" i="1"/>
  <c r="AH12" i="1"/>
  <c r="AK12" i="1" s="1"/>
  <c r="F12" i="1" s="1"/>
  <c r="AF12" i="1"/>
  <c r="E12" i="1" s="1"/>
  <c r="AE12" i="1"/>
  <c r="AC12" i="1"/>
  <c r="X12" i="1"/>
  <c r="Y12" i="1" s="1"/>
  <c r="Z12" i="1" s="1"/>
  <c r="R12" i="1"/>
  <c r="Q12" i="1"/>
  <c r="O12" i="1"/>
  <c r="M12" i="1"/>
  <c r="C12" i="1"/>
  <c r="AQ11" i="1"/>
  <c r="AO11" i="1"/>
  <c r="AM11" i="1"/>
  <c r="AR11" i="1" s="1"/>
  <c r="G11" i="1" s="1"/>
  <c r="AJ11" i="1"/>
  <c r="AH11" i="1"/>
  <c r="AK11" i="1" s="1"/>
  <c r="F11" i="1" s="1"/>
  <c r="AF11" i="1"/>
  <c r="E11" i="1" s="1"/>
  <c r="AE11" i="1"/>
  <c r="AC11" i="1"/>
  <c r="X11" i="1"/>
  <c r="Y11" i="1" s="1"/>
  <c r="Z11" i="1" s="1"/>
  <c r="R11" i="1"/>
  <c r="Q11" i="1"/>
  <c r="O11" i="1"/>
  <c r="M11" i="1"/>
  <c r="C11" i="1"/>
  <c r="AQ10" i="1"/>
  <c r="AO10" i="1"/>
  <c r="AM10" i="1"/>
  <c r="AR10" i="1" s="1"/>
  <c r="G10" i="1" s="1"/>
  <c r="AJ10" i="1"/>
  <c r="AH10" i="1"/>
  <c r="AK10" i="1" s="1"/>
  <c r="F10" i="1" s="1"/>
  <c r="AF10" i="1"/>
  <c r="E10" i="1" s="1"/>
  <c r="AE10" i="1"/>
  <c r="AC10" i="1"/>
  <c r="X10" i="1"/>
  <c r="Y10" i="1" s="1"/>
  <c r="Z10" i="1" s="1"/>
  <c r="R10" i="1"/>
  <c r="Q10" i="1"/>
  <c r="O10" i="1"/>
  <c r="M10" i="1"/>
  <c r="C10" i="1"/>
  <c r="AQ9" i="1"/>
  <c r="AO9" i="1"/>
  <c r="AM9" i="1"/>
  <c r="AR9" i="1" s="1"/>
  <c r="G9" i="1" s="1"/>
  <c r="AJ9" i="1"/>
  <c r="AH9" i="1"/>
  <c r="AK9" i="1" s="1"/>
  <c r="F9" i="1" s="1"/>
  <c r="AF9" i="1"/>
  <c r="E9" i="1" s="1"/>
  <c r="AE9" i="1"/>
  <c r="AC9" i="1"/>
  <c r="X9" i="1"/>
  <c r="Y9" i="1" s="1"/>
  <c r="Z9" i="1" s="1"/>
  <c r="R9" i="1"/>
  <c r="C9" i="1" s="1"/>
  <c r="Q9" i="1"/>
  <c r="O9" i="1"/>
  <c r="M9" i="1"/>
  <c r="AQ8" i="1"/>
  <c r="AO8" i="1"/>
  <c r="AM8" i="1"/>
  <c r="AR8" i="1" s="1"/>
  <c r="G8" i="1" s="1"/>
  <c r="AJ8" i="1"/>
  <c r="AH8" i="1"/>
  <c r="AK8" i="1" s="1"/>
  <c r="F8" i="1" s="1"/>
  <c r="AF8" i="1"/>
  <c r="E8" i="1" s="1"/>
  <c r="AE8" i="1"/>
  <c r="AC8" i="1"/>
  <c r="X8" i="1"/>
  <c r="Y8" i="1" s="1"/>
  <c r="Z8" i="1" s="1"/>
  <c r="R8" i="1"/>
  <c r="C8" i="1" s="1"/>
  <c r="Q8" i="1"/>
  <c r="O8" i="1"/>
  <c r="M8" i="1"/>
  <c r="AQ7" i="1"/>
  <c r="AO7" i="1"/>
  <c r="AM7" i="1"/>
  <c r="AR7" i="1" s="1"/>
  <c r="G7" i="1" s="1"/>
  <c r="AJ7" i="1"/>
  <c r="AH7" i="1"/>
  <c r="AK7" i="1" s="1"/>
  <c r="F7" i="1" s="1"/>
  <c r="AF7" i="1"/>
  <c r="E7" i="1" s="1"/>
  <c r="AE7" i="1"/>
  <c r="AC7" i="1"/>
  <c r="X7" i="1"/>
  <c r="Y7" i="1" s="1"/>
  <c r="Z7" i="1" s="1"/>
  <c r="R7" i="1"/>
  <c r="C7" i="1" s="1"/>
  <c r="Q7" i="1"/>
  <c r="O7" i="1"/>
  <c r="M7" i="1"/>
  <c r="AQ6" i="1"/>
  <c r="AO6" i="1"/>
  <c r="AM6" i="1"/>
  <c r="AR6" i="1" s="1"/>
  <c r="G6" i="1" s="1"/>
  <c r="AJ6" i="1"/>
  <c r="AH6" i="1"/>
  <c r="AK6" i="1" s="1"/>
  <c r="F6" i="1" s="1"/>
  <c r="AF6" i="1"/>
  <c r="E6" i="1" s="1"/>
  <c r="AE6" i="1"/>
  <c r="AC6" i="1"/>
  <c r="X6" i="1"/>
  <c r="Y6" i="1" s="1"/>
  <c r="Z6" i="1" s="1"/>
  <c r="R6" i="1"/>
  <c r="Q6" i="1"/>
  <c r="O6" i="1"/>
  <c r="M6" i="1"/>
  <c r="C6" i="1"/>
  <c r="AQ5" i="1"/>
  <c r="AO5" i="1"/>
  <c r="AM5" i="1"/>
  <c r="AR5" i="1" s="1"/>
  <c r="G5" i="1" s="1"/>
  <c r="AJ5" i="1"/>
  <c r="AH5" i="1"/>
  <c r="AK5" i="1" s="1"/>
  <c r="F5" i="1" s="1"/>
  <c r="AF5" i="1"/>
  <c r="E5" i="1" s="1"/>
  <c r="AE5" i="1"/>
  <c r="AC5" i="1"/>
  <c r="X5" i="1"/>
  <c r="Y5" i="1" s="1"/>
  <c r="Z5" i="1" s="1"/>
  <c r="R5" i="1"/>
  <c r="C5" i="1" s="1"/>
  <c r="Q5" i="1"/>
  <c r="O5" i="1"/>
  <c r="M5" i="1"/>
  <c r="H15" i="1" l="1"/>
  <c r="I15" i="1" s="1"/>
  <c r="H5" i="1"/>
  <c r="I5" i="1" s="1"/>
  <c r="H16" i="1"/>
  <c r="I16" i="1" s="1"/>
  <c r="H20" i="1"/>
  <c r="I20" i="1" s="1"/>
  <c r="W5" i="1"/>
  <c r="AA5" i="1" s="1"/>
  <c r="D5" i="1" s="1"/>
  <c r="W6" i="1"/>
  <c r="AA6" i="1" s="1"/>
  <c r="D6" i="1" s="1"/>
  <c r="H6" i="1" s="1"/>
  <c r="I6" i="1" s="1"/>
  <c r="W7" i="1"/>
  <c r="AA7" i="1" s="1"/>
  <c r="D7" i="1" s="1"/>
  <c r="H7" i="1" s="1"/>
  <c r="I7" i="1" s="1"/>
  <c r="W8" i="1"/>
  <c r="AA8" i="1" s="1"/>
  <c r="D8" i="1" s="1"/>
  <c r="H8" i="1" s="1"/>
  <c r="I8" i="1" s="1"/>
  <c r="W9" i="1"/>
  <c r="AA9" i="1" s="1"/>
  <c r="D9" i="1" s="1"/>
  <c r="H9" i="1" s="1"/>
  <c r="I9" i="1" s="1"/>
  <c r="W10" i="1"/>
  <c r="AA10" i="1" s="1"/>
  <c r="D10" i="1" s="1"/>
  <c r="H10" i="1" s="1"/>
  <c r="I10" i="1" s="1"/>
  <c r="W11" i="1"/>
  <c r="AA11" i="1" s="1"/>
  <c r="D11" i="1" s="1"/>
  <c r="H11" i="1" s="1"/>
  <c r="I11" i="1" s="1"/>
  <c r="W12" i="1"/>
  <c r="AA12" i="1" s="1"/>
  <c r="D12" i="1" s="1"/>
  <c r="H12" i="1" s="1"/>
  <c r="I12" i="1" s="1"/>
  <c r="W13" i="1"/>
  <c r="AA13" i="1" s="1"/>
  <c r="D13" i="1" s="1"/>
  <c r="H13" i="1" s="1"/>
  <c r="I13" i="1" s="1"/>
  <c r="W14" i="1"/>
  <c r="AA14" i="1" s="1"/>
  <c r="D14" i="1" s="1"/>
  <c r="H14" i="1" s="1"/>
  <c r="I14" i="1" s="1"/>
  <c r="W15" i="1"/>
  <c r="AA15" i="1" s="1"/>
  <c r="D15" i="1" s="1"/>
  <c r="W16" i="1"/>
  <c r="AA16" i="1" s="1"/>
  <c r="D16" i="1" s="1"/>
  <c r="W17" i="1"/>
  <c r="AA17" i="1" s="1"/>
  <c r="D17" i="1" s="1"/>
  <c r="H17" i="1" s="1"/>
  <c r="I17" i="1" s="1"/>
  <c r="W18" i="1"/>
  <c r="AA18" i="1" s="1"/>
  <c r="D18" i="1" s="1"/>
  <c r="H18" i="1" s="1"/>
  <c r="I18" i="1" s="1"/>
  <c r="W19" i="1"/>
  <c r="AA19" i="1" s="1"/>
  <c r="D19" i="1" s="1"/>
  <c r="H19" i="1" s="1"/>
  <c r="I19" i="1" s="1"/>
  <c r="AA23" i="1"/>
  <c r="D23" i="1" s="1"/>
  <c r="J28" i="1"/>
  <c r="J32" i="1"/>
  <c r="Y36" i="1"/>
  <c r="Z36" i="1" s="1"/>
  <c r="W36" i="1"/>
  <c r="Y40" i="1"/>
  <c r="Z40" i="1" s="1"/>
  <c r="W40" i="1"/>
  <c r="H42" i="1"/>
  <c r="I42" i="1" s="1"/>
  <c r="AA22" i="1"/>
  <c r="D22" i="1" s="1"/>
  <c r="H22" i="1" s="1"/>
  <c r="I22" i="1" s="1"/>
  <c r="AA25" i="1"/>
  <c r="D25" i="1" s="1"/>
  <c r="H25" i="1" s="1"/>
  <c r="I25" i="1" s="1"/>
  <c r="H26" i="1"/>
  <c r="I26" i="1" s="1"/>
  <c r="AA29" i="1"/>
  <c r="D29" i="1" s="1"/>
  <c r="H29" i="1" s="1"/>
  <c r="I29" i="1" s="1"/>
  <c r="H30" i="1"/>
  <c r="I30" i="1" s="1"/>
  <c r="AA33" i="1"/>
  <c r="D33" i="1" s="1"/>
  <c r="H33" i="1" s="1"/>
  <c r="I33" i="1" s="1"/>
  <c r="H34" i="1"/>
  <c r="I34" i="1" s="1"/>
  <c r="Y45" i="1"/>
  <c r="Z45" i="1" s="1"/>
  <c r="W45" i="1"/>
  <c r="H23" i="1"/>
  <c r="I23" i="1" s="1"/>
  <c r="AA24" i="1"/>
  <c r="D24" i="1" s="1"/>
  <c r="H24" i="1" s="1"/>
  <c r="I24" i="1" s="1"/>
  <c r="H39" i="1"/>
  <c r="I39" i="1" s="1"/>
  <c r="AA21" i="1"/>
  <c r="D21" i="1" s="1"/>
  <c r="H21" i="1" s="1"/>
  <c r="I21" i="1" s="1"/>
  <c r="H27" i="1"/>
  <c r="I27" i="1" s="1"/>
  <c r="H31" i="1"/>
  <c r="I31" i="1" s="1"/>
  <c r="AA35" i="1"/>
  <c r="D35" i="1" s="1"/>
  <c r="H35" i="1" s="1"/>
  <c r="I35" i="1" s="1"/>
  <c r="H37" i="1"/>
  <c r="I37" i="1" s="1"/>
  <c r="AA39" i="1"/>
  <c r="D39" i="1" s="1"/>
  <c r="Y44" i="1"/>
  <c r="Z44" i="1" s="1"/>
  <c r="W44" i="1"/>
  <c r="H47" i="1"/>
  <c r="I47" i="1" s="1"/>
  <c r="AR38" i="1"/>
  <c r="G38" i="1" s="1"/>
  <c r="H38" i="1" s="1"/>
  <c r="I38" i="1" s="1"/>
  <c r="AR42" i="1"/>
  <c r="G42" i="1" s="1"/>
  <c r="Y43" i="1"/>
  <c r="Z43" i="1" s="1"/>
  <c r="W43" i="1"/>
  <c r="AR46" i="1"/>
  <c r="G46" i="1" s="1"/>
  <c r="AK35" i="1"/>
  <c r="F35" i="1" s="1"/>
  <c r="AR37" i="1"/>
  <c r="G37" i="1" s="1"/>
  <c r="AK39" i="1"/>
  <c r="F39" i="1" s="1"/>
  <c r="AR41" i="1"/>
  <c r="G41" i="1" s="1"/>
  <c r="H41" i="1" s="1"/>
  <c r="I41" i="1" s="1"/>
  <c r="Y42" i="1"/>
  <c r="Z42" i="1" s="1"/>
  <c r="W42" i="1"/>
  <c r="AA42" i="1" s="1"/>
  <c r="D42" i="1" s="1"/>
  <c r="AK43" i="1"/>
  <c r="F43" i="1" s="1"/>
  <c r="AR45" i="1"/>
  <c r="G45" i="1" s="1"/>
  <c r="Y46" i="1"/>
  <c r="Z46" i="1" s="1"/>
  <c r="W46" i="1"/>
  <c r="AA46" i="1" s="1"/>
  <c r="D46" i="1" s="1"/>
  <c r="H46" i="1" s="1"/>
  <c r="I46" i="1" s="1"/>
  <c r="W47" i="1"/>
  <c r="AA47" i="1" s="1"/>
  <c r="D47" i="1" s="1"/>
  <c r="W48" i="1"/>
  <c r="AA48" i="1" s="1"/>
  <c r="D48" i="1" s="1"/>
  <c r="H48" i="1" s="1"/>
  <c r="I48" i="1" s="1"/>
  <c r="W49" i="1"/>
  <c r="AA49" i="1" s="1"/>
  <c r="D49" i="1" s="1"/>
  <c r="H49" i="1" s="1"/>
  <c r="I49" i="1" s="1"/>
  <c r="W50" i="1"/>
  <c r="AA50" i="1" s="1"/>
  <c r="D50" i="1" s="1"/>
  <c r="H50" i="1" s="1"/>
  <c r="I50" i="1" s="1"/>
  <c r="W51" i="1"/>
  <c r="AA51" i="1" s="1"/>
  <c r="D51" i="1" s="1"/>
  <c r="H51" i="1" s="1"/>
  <c r="I51" i="1" s="1"/>
  <c r="J51" i="1" l="1"/>
  <c r="K51" i="1"/>
  <c r="K21" i="1"/>
  <c r="J21" i="1"/>
  <c r="J22" i="1"/>
  <c r="K22" i="1"/>
  <c r="J50" i="1"/>
  <c r="K50" i="1"/>
  <c r="J46" i="1"/>
  <c r="K46" i="1"/>
  <c r="J35" i="1"/>
  <c r="K35" i="1"/>
  <c r="K29" i="1"/>
  <c r="J29" i="1"/>
  <c r="J19" i="1"/>
  <c r="K19" i="1"/>
  <c r="J11" i="1"/>
  <c r="K11" i="1"/>
  <c r="J7" i="1"/>
  <c r="K7" i="1"/>
  <c r="J12" i="1"/>
  <c r="K12" i="1"/>
  <c r="J49" i="1"/>
  <c r="K49" i="1"/>
  <c r="K24" i="1"/>
  <c r="J24" i="1"/>
  <c r="J18" i="1"/>
  <c r="K18" i="1"/>
  <c r="J14" i="1"/>
  <c r="K14" i="1"/>
  <c r="J10" i="1"/>
  <c r="K10" i="1"/>
  <c r="J6" i="1"/>
  <c r="K6" i="1"/>
  <c r="J8" i="1"/>
  <c r="K8" i="1"/>
  <c r="J48" i="1"/>
  <c r="K48" i="1"/>
  <c r="J41" i="1"/>
  <c r="K41" i="1"/>
  <c r="J38" i="1"/>
  <c r="K38" i="1"/>
  <c r="K33" i="1"/>
  <c r="J33" i="1"/>
  <c r="K25" i="1"/>
  <c r="J25" i="1"/>
  <c r="J17" i="1"/>
  <c r="K17" i="1"/>
  <c r="J13" i="1"/>
  <c r="K13" i="1"/>
  <c r="J9" i="1"/>
  <c r="K9" i="1"/>
  <c r="J42" i="1"/>
  <c r="K42" i="1"/>
  <c r="J16" i="1"/>
  <c r="K16" i="1"/>
  <c r="J15" i="1"/>
  <c r="K15" i="1"/>
  <c r="AA43" i="1"/>
  <c r="D43" i="1" s="1"/>
  <c r="H43" i="1" s="1"/>
  <c r="I43" i="1" s="1"/>
  <c r="J23" i="1"/>
  <c r="K23" i="1"/>
  <c r="K34" i="1"/>
  <c r="J34" i="1"/>
  <c r="K26" i="1"/>
  <c r="J26" i="1"/>
  <c r="AA40" i="1"/>
  <c r="D40" i="1" s="1"/>
  <c r="H40" i="1" s="1"/>
  <c r="I40" i="1" s="1"/>
  <c r="J5" i="1"/>
  <c r="K5" i="1"/>
  <c r="J47" i="1"/>
  <c r="K47" i="1"/>
  <c r="K31" i="1"/>
  <c r="J31" i="1"/>
  <c r="J39" i="1"/>
  <c r="K39" i="1"/>
  <c r="J20" i="1"/>
  <c r="K20" i="1"/>
  <c r="J37" i="1"/>
  <c r="K37" i="1"/>
  <c r="AA44" i="1"/>
  <c r="D44" i="1" s="1"/>
  <c r="H44" i="1" s="1"/>
  <c r="I44" i="1" s="1"/>
  <c r="K27" i="1"/>
  <c r="J27" i="1"/>
  <c r="AA45" i="1"/>
  <c r="D45" i="1" s="1"/>
  <c r="H45" i="1" s="1"/>
  <c r="I45" i="1" s="1"/>
  <c r="K30" i="1"/>
  <c r="J30" i="1"/>
  <c r="AA36" i="1"/>
  <c r="D36" i="1" s="1"/>
  <c r="H36" i="1" s="1"/>
  <c r="I36" i="1" s="1"/>
  <c r="J44" i="1" l="1"/>
  <c r="K44" i="1"/>
  <c r="J43" i="1"/>
  <c r="K43" i="1"/>
  <c r="J45" i="1"/>
  <c r="K45" i="1"/>
  <c r="J40" i="1"/>
  <c r="K40" i="1"/>
  <c r="J36" i="1"/>
  <c r="K3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Dana Hammon</author>
  </authors>
  <commentList>
    <comment ref="L2" authorId="0" shapeId="0" xr:uid="{8EAF9AEE-3E9B-4830-A7F7-1895ACF25043}">
      <text>
        <r>
          <rPr>
            <b/>
            <sz val="9"/>
            <color indexed="81"/>
            <rFont val="Tahoma"/>
            <family val="2"/>
          </rPr>
          <t>Issue &gt; 30 days to resolve.  Incident based.  0 = no incidens 10 point issued</t>
        </r>
      </text>
    </comment>
    <comment ref="AB2" authorId="0" shapeId="0" xr:uid="{23A6B715-D346-4367-9F56-5E78C4896234}">
      <text>
        <r>
          <rPr>
            <b/>
            <sz val="9"/>
            <color indexed="81"/>
            <rFont val="Tahoma"/>
            <family val="2"/>
          </rPr>
          <t>See Criteria Tab for Information</t>
        </r>
      </text>
    </comment>
    <comment ref="AD2" authorId="0" shapeId="0" xr:uid="{14208A6D-0F6F-43F2-8A45-5CE598D5BB57}">
      <text>
        <r>
          <rPr>
            <b/>
            <sz val="9"/>
            <color indexed="81"/>
            <rFont val="Tahoma"/>
            <family val="2"/>
          </rPr>
          <t>See Criteria Tab for information</t>
        </r>
      </text>
    </comment>
    <comment ref="AG2" authorId="0" shapeId="0" xr:uid="{C1BA907B-7AC2-4793-92A1-4E79A2E1B0EA}">
      <text>
        <r>
          <rPr>
            <b/>
            <sz val="9"/>
            <color indexed="81"/>
            <rFont val="Tahoma"/>
            <family val="2"/>
          </rPr>
          <t>See Criteria Tab for Information</t>
        </r>
      </text>
    </comment>
    <comment ref="AI2" authorId="0" shapeId="0" xr:uid="{BD6E4E0C-DC11-478A-BDF1-114131C279EB}">
      <text>
        <r>
          <rPr>
            <b/>
            <sz val="9"/>
            <color indexed="81"/>
            <rFont val="Tahoma"/>
            <family val="2"/>
          </rPr>
          <t>See Criteria Tab for information</t>
        </r>
      </text>
    </comment>
  </commentList>
</comments>
</file>

<file path=xl/sharedStrings.xml><?xml version="1.0" encoding="utf-8"?>
<sst xmlns="http://schemas.openxmlformats.org/spreadsheetml/2006/main" count="149" uniqueCount="133">
  <si>
    <t>Communication</t>
  </si>
  <si>
    <t>Incoming Quality Section</t>
  </si>
  <si>
    <t>Premium freight</t>
  </si>
  <si>
    <t>Over/Under Shipment</t>
  </si>
  <si>
    <t>Delivery Perfornace</t>
  </si>
  <si>
    <t>Incoming</t>
  </si>
  <si>
    <t>Premium Freight</t>
  </si>
  <si>
    <t>Over/Under shipment</t>
  </si>
  <si>
    <t>On time</t>
  </si>
  <si>
    <t>RATING</t>
  </si>
  <si>
    <t>8D Timeliness</t>
  </si>
  <si>
    <t>Score</t>
  </si>
  <si>
    <t>PPAP
Timeliness</t>
  </si>
  <si>
    <t>Delivery / Recovery Plan</t>
  </si>
  <si>
    <t>Parts
received</t>
  </si>
  <si>
    <t>Parts 
rejected 
in receiving</t>
  </si>
  <si>
    <t>Parts 
rejected in 
molding/
assembly</t>
  </si>
  <si>
    <t>Parts rejected at Customer Location or Specical status related to quality or delivery issues or dealer returns, field actions or recalls</t>
  </si>
  <si>
    <t>Score formula</t>
  </si>
  <si>
    <t>Total Parts Rejected</t>
  </si>
  <si>
    <t>PPM</t>
  </si>
  <si>
    <t>Incoming
Quality</t>
  </si>
  <si>
    <t>Inbound</t>
  </si>
  <si>
    <t>Outbound</t>
  </si>
  <si>
    <t>Over</t>
  </si>
  <si>
    <t>Under</t>
  </si>
  <si>
    <t>O/U
Shipments</t>
  </si>
  <si>
    <t>Wrong 
QTY</t>
  </si>
  <si>
    <t>Early</t>
  </si>
  <si>
    <t>Late</t>
  </si>
  <si>
    <t>OTD</t>
  </si>
  <si>
    <t>Supplier
Code</t>
  </si>
  <si>
    <t>Quality</t>
  </si>
  <si>
    <t>Delivery</t>
  </si>
  <si>
    <t>20-pts max</t>
  </si>
  <si>
    <t>5 pts</t>
  </si>
  <si>
    <t>10 pts</t>
  </si>
  <si>
    <t>21005</t>
  </si>
  <si>
    <t>10148</t>
  </si>
  <si>
    <t>15152</t>
  </si>
  <si>
    <t>21297</t>
  </si>
  <si>
    <t>21153</t>
  </si>
  <si>
    <t>10351</t>
  </si>
  <si>
    <t>15133</t>
  </si>
  <si>
    <t>15939</t>
  </si>
  <si>
    <t>16198</t>
  </si>
  <si>
    <t>10337</t>
  </si>
  <si>
    <t>21240</t>
  </si>
  <si>
    <t>10113</t>
  </si>
  <si>
    <t>21648</t>
  </si>
  <si>
    <t>21644</t>
  </si>
  <si>
    <t>16171</t>
  </si>
  <si>
    <t>10445</t>
  </si>
  <si>
    <t>10010</t>
  </si>
  <si>
    <t>21008</t>
  </si>
  <si>
    <t>21201</t>
  </si>
  <si>
    <t>10480</t>
  </si>
  <si>
    <t>10044</t>
  </si>
  <si>
    <t>10825</t>
  </si>
  <si>
    <t>11455</t>
  </si>
  <si>
    <t>10662</t>
  </si>
  <si>
    <t>10050l</t>
  </si>
  <si>
    <t>21199</t>
  </si>
  <si>
    <t>10088</t>
  </si>
  <si>
    <t>10130</t>
  </si>
  <si>
    <t>21000</t>
  </si>
  <si>
    <t>21643</t>
  </si>
  <si>
    <t>21271</t>
  </si>
  <si>
    <t>11580</t>
  </si>
  <si>
    <t>Supplier Ratings</t>
  </si>
  <si>
    <t>Supplier</t>
  </si>
  <si>
    <t>ITW Deltar</t>
  </si>
  <si>
    <t>Wixom Plant 6 - Assembly</t>
  </si>
  <si>
    <t>Termax Corp.</t>
  </si>
  <si>
    <t>Wixom Plant 3 - Paint</t>
  </si>
  <si>
    <t>Action Fabricators</t>
  </si>
  <si>
    <t>Emhart Teknologies LLC</t>
  </si>
  <si>
    <t>All State Fastener Corporation</t>
  </si>
  <si>
    <t>Argent-International, Inc.</t>
  </si>
  <si>
    <t>Thomson Plastics, Inc.</t>
  </si>
  <si>
    <t>EFC International</t>
  </si>
  <si>
    <t>Nexeo Plastics, LLC</t>
  </si>
  <si>
    <t>Amco Polymers LLC</t>
  </si>
  <si>
    <t>Next Level Die Cutting</t>
  </si>
  <si>
    <t>Lyondell Chemical Company</t>
  </si>
  <si>
    <t>L &amp; L Products</t>
  </si>
  <si>
    <t>Decorative Paint Incorporated</t>
  </si>
  <si>
    <t>Cromtryck Inc.</t>
  </si>
  <si>
    <t>Electro Chemical Finishing Inc</t>
  </si>
  <si>
    <t>Jacobsen Industries, Inc</t>
  </si>
  <si>
    <t>Magna Electronics, Inc.</t>
  </si>
  <si>
    <t>JSR Elastomer America, Inc.</t>
  </si>
  <si>
    <t>Decor Products, Inc.</t>
  </si>
  <si>
    <t>Auld Technologies, LLC</t>
  </si>
  <si>
    <t>Kay Automotive Graphics</t>
  </si>
  <si>
    <t>DT Manufacturing Company LLC</t>
  </si>
  <si>
    <t>American Autocoat</t>
  </si>
  <si>
    <t>Rebo Lighting &amp; Electronics, LLC</t>
  </si>
  <si>
    <t>Uniform Color Company</t>
  </si>
  <si>
    <t>SRG Global, Inc.</t>
  </si>
  <si>
    <t>Marian</t>
  </si>
  <si>
    <t>Protective Industries Caplugs</t>
  </si>
  <si>
    <t>16470</t>
  </si>
  <si>
    <t>Sensical, Inc</t>
  </si>
  <si>
    <t>21647</t>
  </si>
  <si>
    <t>Valeo North America, Inc.</t>
  </si>
  <si>
    <t>21353</t>
  </si>
  <si>
    <t>Plasman (formerly A-Brite)</t>
  </si>
  <si>
    <t>Dajaco Industries, Inc.</t>
  </si>
  <si>
    <t>21238</t>
  </si>
  <si>
    <t>Creative Foam Corporation</t>
  </si>
  <si>
    <t>15043</t>
  </si>
  <si>
    <t>Radici Plastics USA, Inc</t>
  </si>
  <si>
    <t>21658</t>
  </si>
  <si>
    <t>Chase Plastics</t>
  </si>
  <si>
    <t>10250</t>
  </si>
  <si>
    <t>Washington Penn Plastic Co., Inc.</t>
  </si>
  <si>
    <t>10902</t>
  </si>
  <si>
    <t>HSC ENTERPRISES INC</t>
  </si>
  <si>
    <t>Altuglas LLC</t>
  </si>
  <si>
    <t>100258</t>
  </si>
  <si>
    <t>Yu-Lin Enterprise Co., Ltd.</t>
  </si>
  <si>
    <t>21676</t>
  </si>
  <si>
    <t>Wixom Plant 2 - Molding</t>
  </si>
  <si>
    <t>21719</t>
  </si>
  <si>
    <t>Midland Compounding &amp; Consulting</t>
  </si>
  <si>
    <t>10939</t>
  </si>
  <si>
    <t>INEOS Styrolution America LLC</t>
  </si>
  <si>
    <t>10210</t>
  </si>
  <si>
    <t>The Materials Group</t>
  </si>
  <si>
    <t>11460</t>
  </si>
  <si>
    <t>Chem-Trend</t>
  </si>
  <si>
    <t>16047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</si>
</sst>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u/>
      <sz val="8"/>
      <name val="Arial"/>
      <family val="2"/>
    </font>
    <font>
      <sz val="10"/>
      <color indexed="9"/>
      <name val="Arial"/>
      <family val="2"/>
    </font>
    <font>
      <b/>
      <sz val="9"/>
      <color indexed="81"/>
      <name val="Tahoma"/>
      <family val="2"/>
    </font>
    <font>
      <sz val="12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Alignment="1">
      <alignment vertic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/>
    <xf numFmtId="0" fontId="3" fillId="0" borderId="0" xfId="0" applyFont="1" applyAlignment="1">
      <alignment horizontal="centerContinuous" vertical="center" wrapText="1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6" fillId="0" borderId="0" xfId="0" applyFont="1"/>
    <xf numFmtId="0" fontId="6" fillId="0" borderId="0" xfId="0" quotePrefix="1" applyFont="1"/>
    <xf numFmtId="0" fontId="1" fillId="3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1" fontId="1" fillId="2" borderId="0" xfId="0" applyNumberFormat="1" applyFont="1" applyFill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8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5" fillId="0" borderId="7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8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top"/>
    </xf>
    <xf numFmtId="3" fontId="8" fillId="0" borderId="0" xfId="0" applyNumberFormat="1" applyFont="1" applyAlignment="1">
      <alignment vertical="top"/>
    </xf>
  </cellXfs>
  <cellStyles count="1">
    <cellStyle name="Normal" xfId="0" builtinId="0"/>
  </cellStyles>
  <dxfs count="6"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906551-92D2-44F4-AC11-12534B4CF950}">
  <dimension ref="A1:AR55"/>
  <sheetViews>
    <sheetView showGridLines="0" tabSelected="1" topLeftCell="B1" zoomScaleNormal="100" workbookViewId="0">
      <selection activeCell="S5" sqref="S5"/>
    </sheetView>
  </sheetViews>
  <sheetFormatPr defaultColWidth="8.7109375" defaultRowHeight="12.75" x14ac:dyDescent="0.2"/>
  <cols>
    <col min="1" max="1" width="36.140625" style="6" hidden="1" customWidth="1"/>
    <col min="2" max="2" width="14.85546875" style="6" customWidth="1"/>
    <col min="3" max="3" width="13.28515625" style="6" customWidth="1"/>
    <col min="4" max="4" width="9.85546875" style="6" customWidth="1"/>
    <col min="5" max="5" width="10" style="6" customWidth="1"/>
    <col min="6" max="6" width="11" style="6" customWidth="1"/>
    <col min="7" max="7" width="10.5703125" style="6" customWidth="1"/>
    <col min="8" max="8" width="9.28515625" style="6" customWidth="1"/>
    <col min="9" max="10" width="8.7109375" style="4" hidden="1" customWidth="1"/>
    <col min="11" max="11" width="5.28515625" style="4" hidden="1" customWidth="1"/>
    <col min="12" max="12" width="12.42578125" style="4" customWidth="1"/>
    <col min="13" max="13" width="0.42578125" style="4" hidden="1" customWidth="1"/>
    <col min="14" max="14" width="10.7109375" style="4" customWidth="1"/>
    <col min="15" max="15" width="0.140625" style="4" customWidth="1"/>
    <col min="16" max="16" width="9.28515625" style="4" customWidth="1"/>
    <col min="17" max="17" width="6.28515625" style="4" hidden="1" customWidth="1"/>
    <col min="18" max="18" width="6.28515625" style="4" customWidth="1"/>
    <col min="19" max="22" width="11.28515625" style="4" customWidth="1"/>
    <col min="23" max="23" width="0.140625" style="4" customWidth="1"/>
    <col min="24" max="24" width="11.28515625" style="4" customWidth="1"/>
    <col min="25" max="25" width="11" style="4" customWidth="1"/>
    <col min="26" max="26" width="5" style="4" hidden="1" customWidth="1"/>
    <col min="27" max="27" width="11.28515625" style="4" customWidth="1"/>
    <col min="28" max="28" width="13.5703125" style="4" customWidth="1"/>
    <col min="29" max="29" width="7.28515625" style="4" hidden="1" customWidth="1"/>
    <col min="30" max="30" width="13.7109375" style="4" customWidth="1"/>
    <col min="31" max="31" width="6" style="4" hidden="1" customWidth="1"/>
    <col min="32" max="32" width="13.7109375" style="4" customWidth="1"/>
    <col min="33" max="33" width="8.5703125" style="4" customWidth="1"/>
    <col min="34" max="34" width="0.140625" style="4" customWidth="1"/>
    <col min="35" max="35" width="8.5703125" style="4" customWidth="1"/>
    <col min="36" max="36" width="0.140625" style="4" customWidth="1"/>
    <col min="37" max="37" width="9.5703125" style="4" customWidth="1"/>
    <col min="38" max="38" width="9.7109375" style="4" customWidth="1"/>
    <col min="39" max="39" width="2.140625" style="4" hidden="1" customWidth="1"/>
    <col min="40" max="40" width="9.85546875" style="4" customWidth="1"/>
    <col min="41" max="41" width="10.42578125" style="4" hidden="1" customWidth="1"/>
    <col min="42" max="42" width="9.85546875" style="4" customWidth="1"/>
    <col min="43" max="43" width="10.42578125" style="4" hidden="1" customWidth="1"/>
    <col min="44" max="44" width="10.42578125" style="4" customWidth="1"/>
    <col min="45" max="16384" width="8.7109375" style="4"/>
  </cols>
  <sheetData>
    <row r="1" spans="1:44" s="1" customFormat="1" ht="20.25" customHeight="1" thickBot="1" x14ac:dyDescent="0.3">
      <c r="A1" s="29" t="s">
        <v>69</v>
      </c>
      <c r="B1" s="30"/>
      <c r="C1" s="30"/>
      <c r="D1" s="30"/>
      <c r="E1" s="30"/>
      <c r="F1" s="30"/>
      <c r="G1" s="30"/>
      <c r="H1" s="31"/>
      <c r="L1" s="29" t="s">
        <v>0</v>
      </c>
      <c r="M1" s="30"/>
      <c r="N1" s="30"/>
      <c r="O1" s="30"/>
      <c r="P1" s="30"/>
      <c r="Q1" s="30"/>
      <c r="R1" s="31"/>
      <c r="S1" s="29" t="s">
        <v>1</v>
      </c>
      <c r="T1" s="30"/>
      <c r="U1" s="30"/>
      <c r="V1" s="30"/>
      <c r="W1" s="30"/>
      <c r="X1" s="30"/>
      <c r="Y1" s="30"/>
      <c r="Z1" s="30"/>
      <c r="AA1" s="31"/>
      <c r="AB1" s="29" t="s">
        <v>2</v>
      </c>
      <c r="AC1" s="30"/>
      <c r="AD1" s="30"/>
      <c r="AE1" s="30"/>
      <c r="AF1" s="31"/>
      <c r="AG1" s="29" t="s">
        <v>3</v>
      </c>
      <c r="AH1" s="30"/>
      <c r="AI1" s="30"/>
      <c r="AJ1" s="30"/>
      <c r="AK1" s="31"/>
      <c r="AL1" s="29" t="s">
        <v>4</v>
      </c>
      <c r="AM1" s="30"/>
      <c r="AN1" s="30"/>
      <c r="AO1" s="30"/>
      <c r="AP1" s="30"/>
      <c r="AQ1" s="30"/>
      <c r="AR1" s="31"/>
    </row>
    <row r="2" spans="1:44" ht="17.25" customHeight="1" x14ac:dyDescent="0.2">
      <c r="A2" s="39" t="s">
        <v>70</v>
      </c>
      <c r="B2" s="2"/>
      <c r="C2" s="3"/>
      <c r="D2" s="2" t="s">
        <v>5</v>
      </c>
      <c r="E2" s="37" t="s">
        <v>6</v>
      </c>
      <c r="F2" s="37" t="s">
        <v>7</v>
      </c>
      <c r="G2" s="2" t="s">
        <v>8</v>
      </c>
      <c r="H2" s="41" t="s">
        <v>9</v>
      </c>
      <c r="L2" s="25" t="s">
        <v>10</v>
      </c>
      <c r="M2" s="44" t="s">
        <v>11</v>
      </c>
      <c r="N2" s="37" t="s">
        <v>12</v>
      </c>
      <c r="O2" s="44" t="s">
        <v>11</v>
      </c>
      <c r="P2" s="37" t="s">
        <v>13</v>
      </c>
      <c r="Q2" s="23"/>
      <c r="R2" s="32" t="s">
        <v>0</v>
      </c>
      <c r="S2" s="55" t="s">
        <v>14</v>
      </c>
      <c r="T2" s="36" t="s">
        <v>15</v>
      </c>
      <c r="U2" s="36" t="s">
        <v>16</v>
      </c>
      <c r="V2" s="52" t="s">
        <v>17</v>
      </c>
      <c r="W2" s="5" t="s">
        <v>18</v>
      </c>
      <c r="X2" s="36" t="s">
        <v>19</v>
      </c>
      <c r="Y2" s="53" t="s">
        <v>20</v>
      </c>
      <c r="Z2" s="5" t="s">
        <v>18</v>
      </c>
      <c r="AA2" s="54" t="s">
        <v>21</v>
      </c>
      <c r="AB2" s="25" t="s">
        <v>22</v>
      </c>
      <c r="AC2" s="23"/>
      <c r="AD2" s="37" t="s">
        <v>23</v>
      </c>
      <c r="AE2" s="23"/>
      <c r="AF2" s="32" t="s">
        <v>2</v>
      </c>
      <c r="AG2" s="25" t="s">
        <v>24</v>
      </c>
      <c r="AH2" s="23"/>
      <c r="AI2" s="37" t="s">
        <v>25</v>
      </c>
      <c r="AJ2" s="23"/>
      <c r="AK2" s="34" t="s">
        <v>26</v>
      </c>
      <c r="AL2" s="25" t="s">
        <v>27</v>
      </c>
      <c r="AM2" s="19"/>
      <c r="AN2" s="27" t="s">
        <v>28</v>
      </c>
      <c r="AO2" s="19"/>
      <c r="AP2" s="27" t="s">
        <v>29</v>
      </c>
      <c r="AQ2" s="19"/>
      <c r="AR2" s="46" t="s">
        <v>30</v>
      </c>
    </row>
    <row r="3" spans="1:44" ht="17.25" customHeight="1" x14ac:dyDescent="0.2">
      <c r="A3" s="40"/>
      <c r="B3" s="48" t="s">
        <v>31</v>
      </c>
      <c r="C3" s="4" t="s">
        <v>0</v>
      </c>
      <c r="D3" s="6" t="s">
        <v>32</v>
      </c>
      <c r="E3" s="38"/>
      <c r="F3" s="38"/>
      <c r="G3" s="6" t="s">
        <v>33</v>
      </c>
      <c r="H3" s="42"/>
      <c r="L3" s="43"/>
      <c r="M3" s="45"/>
      <c r="N3" s="38"/>
      <c r="O3" s="45"/>
      <c r="P3" s="38"/>
      <c r="Q3" s="24"/>
      <c r="R3" s="33"/>
      <c r="S3" s="55"/>
      <c r="T3" s="36"/>
      <c r="U3" s="36"/>
      <c r="V3" s="52"/>
      <c r="W3" s="5"/>
      <c r="X3" s="36"/>
      <c r="Y3" s="53"/>
      <c r="Z3" s="5"/>
      <c r="AA3" s="54"/>
      <c r="AB3" s="43"/>
      <c r="AC3" s="24"/>
      <c r="AD3" s="38"/>
      <c r="AE3" s="24"/>
      <c r="AF3" s="33"/>
      <c r="AG3" s="43"/>
      <c r="AH3" s="24"/>
      <c r="AI3" s="38"/>
      <c r="AJ3" s="24"/>
      <c r="AK3" s="35"/>
      <c r="AL3" s="26"/>
      <c r="AM3" s="20"/>
      <c r="AN3" s="28"/>
      <c r="AO3" s="20"/>
      <c r="AP3" s="28"/>
      <c r="AQ3" s="20"/>
      <c r="AR3" s="47"/>
    </row>
    <row r="4" spans="1:44" ht="17.25" customHeight="1" x14ac:dyDescent="0.2">
      <c r="A4" s="40"/>
      <c r="B4" s="48"/>
      <c r="C4" s="21" t="s">
        <v>34</v>
      </c>
      <c r="D4" s="21" t="s">
        <v>34</v>
      </c>
      <c r="E4" s="21" t="s">
        <v>34</v>
      </c>
      <c r="F4" s="21" t="s">
        <v>34</v>
      </c>
      <c r="G4" s="21" t="s">
        <v>34</v>
      </c>
      <c r="H4" s="42"/>
      <c r="L4" s="7" t="s">
        <v>35</v>
      </c>
      <c r="M4" s="45"/>
      <c r="N4" s="8" t="s">
        <v>35</v>
      </c>
      <c r="O4" s="45"/>
      <c r="P4" s="8" t="s">
        <v>36</v>
      </c>
      <c r="Q4" s="8"/>
      <c r="R4" s="22" t="s">
        <v>34</v>
      </c>
      <c r="S4" s="55"/>
      <c r="T4" s="36"/>
      <c r="U4" s="36"/>
      <c r="V4" s="52"/>
      <c r="W4" s="5"/>
      <c r="X4" s="36"/>
      <c r="Y4" s="53"/>
      <c r="Z4" s="5"/>
      <c r="AA4" s="54"/>
      <c r="AB4" s="7" t="s">
        <v>36</v>
      </c>
      <c r="AC4" s="8"/>
      <c r="AD4" s="8" t="s">
        <v>36</v>
      </c>
      <c r="AE4" s="8"/>
      <c r="AF4" s="22" t="s">
        <v>34</v>
      </c>
      <c r="AG4" s="49" t="s">
        <v>34</v>
      </c>
      <c r="AH4" s="50"/>
      <c r="AI4" s="50"/>
      <c r="AJ4" s="50"/>
      <c r="AK4" s="51"/>
      <c r="AL4" s="7"/>
      <c r="AM4" s="8"/>
      <c r="AN4" s="8"/>
      <c r="AO4" s="8"/>
      <c r="AP4" s="8"/>
      <c r="AQ4" s="8"/>
      <c r="AR4" s="22" t="s">
        <v>34</v>
      </c>
    </row>
    <row r="5" spans="1:44" ht="15" x14ac:dyDescent="0.2">
      <c r="A5" s="56" t="s">
        <v>71</v>
      </c>
      <c r="B5" s="57" t="s">
        <v>60</v>
      </c>
      <c r="C5" s="9">
        <f>R5</f>
        <v>20</v>
      </c>
      <c r="D5" s="9">
        <f>AA5</f>
        <v>20</v>
      </c>
      <c r="E5" s="9">
        <f>AF5</f>
        <v>20</v>
      </c>
      <c r="F5" s="9">
        <f>AK5</f>
        <v>20</v>
      </c>
      <c r="G5" s="9">
        <f>AR5</f>
        <v>20</v>
      </c>
      <c r="H5" s="10">
        <f>SUM(C5:G5)</f>
        <v>100</v>
      </c>
      <c r="I5" s="11" t="str">
        <f t="shared" ref="I5:I51" si="0">IF(H5&gt;=98,"A+",IF(H5&gt;=92,"A",IF(H5&gt;=90,"A-",IF(H5&gt;=88,"B+",IF(H5&gt;=82,"B",IF(H5&gt;=80,"B-",""))))))</f>
        <v>A+</v>
      </c>
      <c r="J5" s="12" t="str">
        <f t="shared" ref="J5:J51" si="1">IF(I5&lt;&gt;"","",IF(H5&gt;=78,"C+",IF(H5&gt;=72,"C",IF(H5&gt;=70,"C-",IF(H5&gt;=68,"D+",IF(H5&gt;=62,"D",IF(H5&gt;=60,"D-","")))))))</f>
        <v/>
      </c>
      <c r="K5" s="11" t="str">
        <f t="shared" ref="K5:K51" si="2">IF(I5&lt;&gt;"","",IF(J5&lt;&gt;"","","E"))</f>
        <v/>
      </c>
      <c r="L5" s="13">
        <v>0</v>
      </c>
      <c r="M5" s="14">
        <f>IF(L5=0,5,)</f>
        <v>5</v>
      </c>
      <c r="N5" s="15">
        <v>0</v>
      </c>
      <c r="O5" s="14">
        <f>IF(N5=0,5,)</f>
        <v>5</v>
      </c>
      <c r="P5" s="15">
        <v>0</v>
      </c>
      <c r="Q5" s="15">
        <f>IF(P5=0,10,)</f>
        <v>10</v>
      </c>
      <c r="R5" s="16">
        <f>M5+Q5+O5</f>
        <v>20</v>
      </c>
      <c r="S5" s="58">
        <v>1618000</v>
      </c>
      <c r="T5" s="15">
        <v>0</v>
      </c>
      <c r="U5" s="15">
        <v>0</v>
      </c>
      <c r="V5" s="15">
        <v>0</v>
      </c>
      <c r="W5" s="8">
        <f>IF(X5=0,10,)</f>
        <v>10</v>
      </c>
      <c r="X5" s="17">
        <f t="shared" ref="X5:X51" si="3">T5+U5+V5</f>
        <v>0</v>
      </c>
      <c r="Y5" s="18">
        <f t="shared" ref="Y5:Y51" si="4">IFERROR(X5/S5*1000000,0)</f>
        <v>0</v>
      </c>
      <c r="Z5" s="14">
        <f>IF(Y5&gt;100,0,IF(Y5&lt;=100,10))</f>
        <v>10</v>
      </c>
      <c r="AA5" s="16">
        <f>W5+Z5</f>
        <v>20</v>
      </c>
      <c r="AB5" s="13">
        <v>0</v>
      </c>
      <c r="AC5" s="14">
        <f>IF(AB5=0,10,IF(AB5&lt;=5,5,IF(AB5&gt;=6,0)))</f>
        <v>10</v>
      </c>
      <c r="AD5" s="15">
        <v>0</v>
      </c>
      <c r="AE5" s="14">
        <f>IF(AD5=0,10)</f>
        <v>10</v>
      </c>
      <c r="AF5" s="16">
        <f>AC5+AE5</f>
        <v>20</v>
      </c>
      <c r="AG5" s="13">
        <v>0</v>
      </c>
      <c r="AH5" s="14">
        <f>IF(AG5&lt;1,20,IF(AG5&lt;=5,15,IF(AG5&lt;10,10,IF(AG5&lt;13,5,0))))</f>
        <v>20</v>
      </c>
      <c r="AI5" s="15">
        <v>0</v>
      </c>
      <c r="AJ5" s="14">
        <f>IF(AI5&lt;1,20,IF(AI5&lt;=5,15,IF(AI5&lt;10,10,IF(AI5&lt;13,5,0))))</f>
        <v>20</v>
      </c>
      <c r="AK5" s="16">
        <f>(AH5+AJ5)/2</f>
        <v>20</v>
      </c>
      <c r="AL5" s="13">
        <v>0</v>
      </c>
      <c r="AM5" s="8">
        <f>IF(AL5=0,8,)</f>
        <v>8</v>
      </c>
      <c r="AN5" s="15">
        <v>0</v>
      </c>
      <c r="AO5" s="8">
        <f>IF(AN5=0,6,)</f>
        <v>6</v>
      </c>
      <c r="AP5" s="15">
        <v>0</v>
      </c>
      <c r="AQ5" s="4">
        <f>IF(AP5=0,6,)</f>
        <v>6</v>
      </c>
      <c r="AR5" s="16">
        <f>AM5+AO5+AQ5</f>
        <v>20</v>
      </c>
    </row>
    <row r="6" spans="1:44" ht="15" x14ac:dyDescent="0.2">
      <c r="A6" s="56" t="s">
        <v>73</v>
      </c>
      <c r="B6" s="57" t="s">
        <v>59</v>
      </c>
      <c r="C6" s="9">
        <f t="shared" ref="C6:C51" si="5">R6</f>
        <v>20</v>
      </c>
      <c r="D6" s="9">
        <f t="shared" ref="D6:D51" si="6">AA6</f>
        <v>20</v>
      </c>
      <c r="E6" s="9">
        <f t="shared" ref="E6:E51" si="7">AF6</f>
        <v>20</v>
      </c>
      <c r="F6" s="9">
        <f t="shared" ref="F6:F51" si="8">AK6</f>
        <v>20</v>
      </c>
      <c r="G6" s="9">
        <f t="shared" ref="G6:G51" si="9">AR6</f>
        <v>20</v>
      </c>
      <c r="H6" s="10">
        <f t="shared" ref="H6:H42" si="10">SUM(C6:G6)</f>
        <v>100</v>
      </c>
      <c r="I6" s="11" t="str">
        <f t="shared" si="0"/>
        <v>A+</v>
      </c>
      <c r="J6" s="12" t="str">
        <f t="shared" si="1"/>
        <v/>
      </c>
      <c r="K6" s="11" t="str">
        <f t="shared" si="2"/>
        <v/>
      </c>
      <c r="L6" s="13">
        <v>0</v>
      </c>
      <c r="M6" s="14">
        <f t="shared" ref="M6:M51" si="11">IF(L6=0,5,)</f>
        <v>5</v>
      </c>
      <c r="N6" s="15">
        <v>0</v>
      </c>
      <c r="O6" s="14">
        <f t="shared" ref="O6:O51" si="12">IF(N6=0,5,)</f>
        <v>5</v>
      </c>
      <c r="P6" s="15">
        <v>0</v>
      </c>
      <c r="Q6" s="15">
        <f t="shared" ref="Q6:Q51" si="13">IF(P6=0,10,)</f>
        <v>10</v>
      </c>
      <c r="R6" s="16">
        <f t="shared" ref="R6:R51" si="14">M6+Q6+O6</f>
        <v>20</v>
      </c>
      <c r="S6" s="58">
        <v>1320000</v>
      </c>
      <c r="T6" s="15">
        <v>0</v>
      </c>
      <c r="U6" s="15">
        <v>0</v>
      </c>
      <c r="V6" s="15">
        <v>0</v>
      </c>
      <c r="W6" s="8">
        <f t="shared" ref="W6:W51" si="15">IF(X6=0,10,)</f>
        <v>10</v>
      </c>
      <c r="X6" s="17">
        <f t="shared" si="3"/>
        <v>0</v>
      </c>
      <c r="Y6" s="18">
        <f t="shared" si="4"/>
        <v>0</v>
      </c>
      <c r="Z6" s="14">
        <f t="shared" ref="Z6:Z51" si="16">IF(Y6&gt;100,0,IF(Y6&lt;=100,10))</f>
        <v>10</v>
      </c>
      <c r="AA6" s="16">
        <f t="shared" ref="AA6:AA51" si="17">W6+Z6</f>
        <v>20</v>
      </c>
      <c r="AB6" s="13">
        <v>0</v>
      </c>
      <c r="AC6" s="14">
        <f t="shared" ref="AC6:AC51" si="18">IF(AB6=0,10,IF(AB6&lt;=5,5,IF(AB6&gt;=6,0)))</f>
        <v>10</v>
      </c>
      <c r="AD6" s="15">
        <v>0</v>
      </c>
      <c r="AE6" s="14">
        <f t="shared" ref="AE6:AE51" si="19">IF(AD6=0,10)</f>
        <v>10</v>
      </c>
      <c r="AF6" s="16">
        <f t="shared" ref="AF6:AF51" si="20">(AC6+AE6)</f>
        <v>20</v>
      </c>
      <c r="AG6" s="13">
        <v>0</v>
      </c>
      <c r="AH6" s="14">
        <f t="shared" ref="AH6:AH51" si="21">IF(AG6&lt;1,20,IF(AG6&lt;=5,15,IF(AG6&lt;10,10,IF(AG6&lt;13,5,0))))</f>
        <v>20</v>
      </c>
      <c r="AI6" s="15">
        <v>0</v>
      </c>
      <c r="AJ6" s="14">
        <f t="shared" ref="AJ6:AJ51" si="22">IF(AI6&lt;1,20,IF(AI6&lt;=5,15,IF(AI6&lt;10,10,IF(AI6&lt;13,5,0))))</f>
        <v>20</v>
      </c>
      <c r="AK6" s="16">
        <f t="shared" ref="AK6:AK51" si="23">(AH6+AJ6)/2</f>
        <v>20</v>
      </c>
      <c r="AL6" s="13">
        <v>0</v>
      </c>
      <c r="AM6" s="8">
        <f t="shared" ref="AM6:AM51" si="24">IF(AL6=0,8,)</f>
        <v>8</v>
      </c>
      <c r="AN6" s="15">
        <v>0</v>
      </c>
      <c r="AO6" s="8">
        <f t="shared" ref="AO6:AO51" si="25">IF(AN6=0,6,)</f>
        <v>6</v>
      </c>
      <c r="AP6" s="15">
        <v>0</v>
      </c>
      <c r="AQ6" s="4">
        <f t="shared" ref="AQ6:AQ51" si="26">IF(AP6=0,6,)</f>
        <v>6</v>
      </c>
      <c r="AR6" s="16">
        <f t="shared" ref="AR6:AR51" si="27">AM6+AO6+AQ6</f>
        <v>20</v>
      </c>
    </row>
    <row r="7" spans="1:44" ht="15" x14ac:dyDescent="0.2">
      <c r="A7" s="56" t="s">
        <v>75</v>
      </c>
      <c r="B7" s="57" t="s">
        <v>57</v>
      </c>
      <c r="C7" s="9">
        <f t="shared" si="5"/>
        <v>20</v>
      </c>
      <c r="D7" s="9">
        <f t="shared" si="6"/>
        <v>20</v>
      </c>
      <c r="E7" s="9">
        <f t="shared" si="7"/>
        <v>20</v>
      </c>
      <c r="F7" s="9">
        <f t="shared" si="8"/>
        <v>20</v>
      </c>
      <c r="G7" s="9">
        <f t="shared" si="9"/>
        <v>20</v>
      </c>
      <c r="H7" s="10">
        <f t="shared" si="10"/>
        <v>100</v>
      </c>
      <c r="I7" s="11" t="str">
        <f t="shared" si="0"/>
        <v>A+</v>
      </c>
      <c r="J7" s="12" t="str">
        <f t="shared" si="1"/>
        <v/>
      </c>
      <c r="K7" s="11" t="str">
        <f t="shared" si="2"/>
        <v/>
      </c>
      <c r="L7" s="13">
        <v>0</v>
      </c>
      <c r="M7" s="14">
        <f t="shared" si="11"/>
        <v>5</v>
      </c>
      <c r="N7" s="15">
        <v>0</v>
      </c>
      <c r="O7" s="14">
        <f t="shared" si="12"/>
        <v>5</v>
      </c>
      <c r="P7" s="15">
        <v>0</v>
      </c>
      <c r="Q7" s="15">
        <f t="shared" si="13"/>
        <v>10</v>
      </c>
      <c r="R7" s="16">
        <f t="shared" si="14"/>
        <v>20</v>
      </c>
      <c r="S7" s="58">
        <v>969260</v>
      </c>
      <c r="T7" s="15">
        <v>0</v>
      </c>
      <c r="U7" s="15">
        <v>0</v>
      </c>
      <c r="V7" s="15">
        <v>0</v>
      </c>
      <c r="W7" s="8">
        <f t="shared" si="15"/>
        <v>10</v>
      </c>
      <c r="X7" s="17">
        <f t="shared" si="3"/>
        <v>0</v>
      </c>
      <c r="Y7" s="18">
        <f t="shared" si="4"/>
        <v>0</v>
      </c>
      <c r="Z7" s="14">
        <f t="shared" si="16"/>
        <v>10</v>
      </c>
      <c r="AA7" s="16">
        <f t="shared" si="17"/>
        <v>20</v>
      </c>
      <c r="AB7" s="13">
        <v>0</v>
      </c>
      <c r="AC7" s="14">
        <f t="shared" si="18"/>
        <v>10</v>
      </c>
      <c r="AD7" s="15">
        <v>0</v>
      </c>
      <c r="AE7" s="14">
        <f t="shared" si="19"/>
        <v>10</v>
      </c>
      <c r="AF7" s="16">
        <f t="shared" si="20"/>
        <v>20</v>
      </c>
      <c r="AG7" s="13">
        <v>0</v>
      </c>
      <c r="AH7" s="14">
        <f t="shared" si="21"/>
        <v>20</v>
      </c>
      <c r="AI7" s="15">
        <v>0</v>
      </c>
      <c r="AJ7" s="14">
        <f t="shared" si="22"/>
        <v>20</v>
      </c>
      <c r="AK7" s="16">
        <f t="shared" si="23"/>
        <v>20</v>
      </c>
      <c r="AL7" s="13">
        <v>0</v>
      </c>
      <c r="AM7" s="8">
        <f t="shared" si="24"/>
        <v>8</v>
      </c>
      <c r="AN7" s="15">
        <v>0</v>
      </c>
      <c r="AO7" s="8">
        <f t="shared" si="25"/>
        <v>6</v>
      </c>
      <c r="AP7" s="15">
        <v>0</v>
      </c>
      <c r="AQ7" s="4">
        <f t="shared" si="26"/>
        <v>6</v>
      </c>
      <c r="AR7" s="16">
        <f t="shared" si="27"/>
        <v>20</v>
      </c>
    </row>
    <row r="8" spans="1:44" ht="15" x14ac:dyDescent="0.2">
      <c r="A8" s="56" t="s">
        <v>72</v>
      </c>
      <c r="B8" s="57" t="s">
        <v>61</v>
      </c>
      <c r="C8" s="9">
        <f t="shared" si="5"/>
        <v>20</v>
      </c>
      <c r="D8" s="9">
        <f t="shared" si="6"/>
        <v>20</v>
      </c>
      <c r="E8" s="9">
        <f t="shared" si="7"/>
        <v>20</v>
      </c>
      <c r="F8" s="9">
        <f t="shared" si="8"/>
        <v>20</v>
      </c>
      <c r="G8" s="9">
        <f t="shared" si="9"/>
        <v>20</v>
      </c>
      <c r="H8" s="10">
        <f t="shared" si="10"/>
        <v>100</v>
      </c>
      <c r="I8" s="11" t="str">
        <f t="shared" si="0"/>
        <v>A+</v>
      </c>
      <c r="J8" s="12" t="str">
        <f t="shared" si="1"/>
        <v/>
      </c>
      <c r="K8" s="11" t="str">
        <f t="shared" si="2"/>
        <v/>
      </c>
      <c r="L8" s="13">
        <v>0</v>
      </c>
      <c r="M8" s="14">
        <f t="shared" si="11"/>
        <v>5</v>
      </c>
      <c r="N8" s="15">
        <v>0</v>
      </c>
      <c r="O8" s="14">
        <f t="shared" si="12"/>
        <v>5</v>
      </c>
      <c r="P8" s="15">
        <v>0</v>
      </c>
      <c r="Q8" s="15">
        <f t="shared" si="13"/>
        <v>10</v>
      </c>
      <c r="R8" s="16">
        <f t="shared" si="14"/>
        <v>20</v>
      </c>
      <c r="S8" s="58">
        <v>956864</v>
      </c>
      <c r="T8" s="15">
        <v>0</v>
      </c>
      <c r="U8" s="15">
        <v>0</v>
      </c>
      <c r="V8" s="15">
        <v>0</v>
      </c>
      <c r="W8" s="8">
        <f t="shared" si="15"/>
        <v>10</v>
      </c>
      <c r="X8" s="17">
        <f t="shared" si="3"/>
        <v>0</v>
      </c>
      <c r="Y8" s="18">
        <f t="shared" si="4"/>
        <v>0</v>
      </c>
      <c r="Z8" s="14">
        <f t="shared" si="16"/>
        <v>10</v>
      </c>
      <c r="AA8" s="16">
        <f t="shared" si="17"/>
        <v>20</v>
      </c>
      <c r="AB8" s="13">
        <v>0</v>
      </c>
      <c r="AC8" s="14">
        <f t="shared" si="18"/>
        <v>10</v>
      </c>
      <c r="AD8" s="15">
        <v>0</v>
      </c>
      <c r="AE8" s="14">
        <f t="shared" si="19"/>
        <v>10</v>
      </c>
      <c r="AF8" s="16">
        <f t="shared" si="20"/>
        <v>20</v>
      </c>
      <c r="AG8" s="13">
        <v>0</v>
      </c>
      <c r="AH8" s="14">
        <f t="shared" si="21"/>
        <v>20</v>
      </c>
      <c r="AI8" s="15">
        <v>0</v>
      </c>
      <c r="AJ8" s="14">
        <f t="shared" si="22"/>
        <v>20</v>
      </c>
      <c r="AK8" s="16">
        <f t="shared" si="23"/>
        <v>20</v>
      </c>
      <c r="AL8" s="13">
        <v>0</v>
      </c>
      <c r="AM8" s="8">
        <f t="shared" si="24"/>
        <v>8</v>
      </c>
      <c r="AN8" s="15">
        <v>0</v>
      </c>
      <c r="AO8" s="8">
        <f t="shared" si="25"/>
        <v>6</v>
      </c>
      <c r="AP8" s="15">
        <v>0</v>
      </c>
      <c r="AQ8" s="4">
        <f t="shared" si="26"/>
        <v>6</v>
      </c>
      <c r="AR8" s="16">
        <f t="shared" si="27"/>
        <v>20</v>
      </c>
    </row>
    <row r="9" spans="1:44" ht="15" x14ac:dyDescent="0.2">
      <c r="A9" s="56" t="s">
        <v>100</v>
      </c>
      <c r="B9" s="57" t="s">
        <v>58</v>
      </c>
      <c r="C9" s="9">
        <f t="shared" si="5"/>
        <v>20</v>
      </c>
      <c r="D9" s="9">
        <f t="shared" si="6"/>
        <v>20</v>
      </c>
      <c r="E9" s="9">
        <f t="shared" si="7"/>
        <v>20</v>
      </c>
      <c r="F9" s="9">
        <f t="shared" si="8"/>
        <v>20</v>
      </c>
      <c r="G9" s="9">
        <f t="shared" si="9"/>
        <v>20</v>
      </c>
      <c r="H9" s="10">
        <f t="shared" si="10"/>
        <v>100</v>
      </c>
      <c r="I9" s="11" t="str">
        <f t="shared" si="0"/>
        <v>A+</v>
      </c>
      <c r="J9" s="12" t="str">
        <f t="shared" si="1"/>
        <v/>
      </c>
      <c r="K9" s="11" t="str">
        <f t="shared" si="2"/>
        <v/>
      </c>
      <c r="L9" s="13">
        <v>0</v>
      </c>
      <c r="M9" s="14">
        <f t="shared" si="11"/>
        <v>5</v>
      </c>
      <c r="N9" s="15">
        <v>0</v>
      </c>
      <c r="O9" s="14">
        <f t="shared" si="12"/>
        <v>5</v>
      </c>
      <c r="P9" s="15">
        <v>0</v>
      </c>
      <c r="Q9" s="15">
        <f t="shared" si="13"/>
        <v>10</v>
      </c>
      <c r="R9" s="16">
        <f t="shared" si="14"/>
        <v>20</v>
      </c>
      <c r="S9" s="58">
        <v>454750</v>
      </c>
      <c r="T9" s="15">
        <v>0</v>
      </c>
      <c r="U9" s="15">
        <v>0</v>
      </c>
      <c r="V9" s="15">
        <v>0</v>
      </c>
      <c r="W9" s="8">
        <f t="shared" si="15"/>
        <v>10</v>
      </c>
      <c r="X9" s="17">
        <f t="shared" si="3"/>
        <v>0</v>
      </c>
      <c r="Y9" s="18">
        <f t="shared" si="4"/>
        <v>0</v>
      </c>
      <c r="Z9" s="14">
        <f t="shared" si="16"/>
        <v>10</v>
      </c>
      <c r="AA9" s="16">
        <f t="shared" si="17"/>
        <v>20</v>
      </c>
      <c r="AB9" s="13">
        <v>0</v>
      </c>
      <c r="AC9" s="14">
        <f t="shared" si="18"/>
        <v>10</v>
      </c>
      <c r="AD9" s="15">
        <v>0</v>
      </c>
      <c r="AE9" s="14">
        <f t="shared" si="19"/>
        <v>10</v>
      </c>
      <c r="AF9" s="16">
        <f t="shared" si="20"/>
        <v>20</v>
      </c>
      <c r="AG9" s="13">
        <v>0</v>
      </c>
      <c r="AH9" s="14">
        <f t="shared" si="21"/>
        <v>20</v>
      </c>
      <c r="AI9" s="15">
        <v>0</v>
      </c>
      <c r="AJ9" s="14">
        <f t="shared" si="22"/>
        <v>20</v>
      </c>
      <c r="AK9" s="16">
        <f t="shared" si="23"/>
        <v>20</v>
      </c>
      <c r="AL9" s="13">
        <v>0</v>
      </c>
      <c r="AM9" s="8">
        <f t="shared" si="24"/>
        <v>8</v>
      </c>
      <c r="AN9" s="15">
        <v>0</v>
      </c>
      <c r="AO9" s="8">
        <f t="shared" si="25"/>
        <v>6</v>
      </c>
      <c r="AP9" s="15">
        <v>0</v>
      </c>
      <c r="AQ9" s="4">
        <f t="shared" si="26"/>
        <v>6</v>
      </c>
      <c r="AR9" s="16">
        <f t="shared" si="27"/>
        <v>20</v>
      </c>
    </row>
    <row r="10" spans="1:44" ht="15" x14ac:dyDescent="0.2">
      <c r="A10" s="56" t="s">
        <v>76</v>
      </c>
      <c r="B10" s="57" t="s">
        <v>56</v>
      </c>
      <c r="C10" s="9">
        <f t="shared" si="5"/>
        <v>20</v>
      </c>
      <c r="D10" s="9">
        <f t="shared" si="6"/>
        <v>20</v>
      </c>
      <c r="E10" s="9">
        <f t="shared" si="7"/>
        <v>20</v>
      </c>
      <c r="F10" s="9">
        <f t="shared" si="8"/>
        <v>20</v>
      </c>
      <c r="G10" s="9">
        <f t="shared" si="9"/>
        <v>20</v>
      </c>
      <c r="H10" s="10">
        <f t="shared" si="10"/>
        <v>100</v>
      </c>
      <c r="I10" s="11" t="str">
        <f t="shared" si="0"/>
        <v>A+</v>
      </c>
      <c r="J10" s="12" t="str">
        <f t="shared" si="1"/>
        <v/>
      </c>
      <c r="K10" s="11" t="str">
        <f t="shared" si="2"/>
        <v/>
      </c>
      <c r="L10" s="13">
        <v>0</v>
      </c>
      <c r="M10" s="14">
        <f t="shared" si="11"/>
        <v>5</v>
      </c>
      <c r="N10" s="15">
        <v>0</v>
      </c>
      <c r="O10" s="14">
        <f t="shared" si="12"/>
        <v>5</v>
      </c>
      <c r="P10" s="15">
        <v>0</v>
      </c>
      <c r="Q10" s="15">
        <f t="shared" si="13"/>
        <v>10</v>
      </c>
      <c r="R10" s="16">
        <f t="shared" si="14"/>
        <v>20</v>
      </c>
      <c r="S10" s="58">
        <v>345000</v>
      </c>
      <c r="T10" s="15">
        <v>0</v>
      </c>
      <c r="U10" s="15">
        <v>0</v>
      </c>
      <c r="V10" s="15">
        <v>0</v>
      </c>
      <c r="W10" s="8">
        <f t="shared" si="15"/>
        <v>10</v>
      </c>
      <c r="X10" s="17">
        <f t="shared" si="3"/>
        <v>0</v>
      </c>
      <c r="Y10" s="18">
        <f t="shared" si="4"/>
        <v>0</v>
      </c>
      <c r="Z10" s="14">
        <f t="shared" si="16"/>
        <v>10</v>
      </c>
      <c r="AA10" s="16">
        <f t="shared" si="17"/>
        <v>20</v>
      </c>
      <c r="AB10" s="13">
        <v>0</v>
      </c>
      <c r="AC10" s="14">
        <f t="shared" si="18"/>
        <v>10</v>
      </c>
      <c r="AD10" s="15">
        <v>0</v>
      </c>
      <c r="AE10" s="14">
        <f t="shared" si="19"/>
        <v>10</v>
      </c>
      <c r="AF10" s="16">
        <f t="shared" si="20"/>
        <v>20</v>
      </c>
      <c r="AG10" s="13">
        <v>0</v>
      </c>
      <c r="AH10" s="14">
        <f t="shared" si="21"/>
        <v>20</v>
      </c>
      <c r="AI10" s="15">
        <v>0</v>
      </c>
      <c r="AJ10" s="14">
        <f t="shared" si="22"/>
        <v>20</v>
      </c>
      <c r="AK10" s="16">
        <f t="shared" si="23"/>
        <v>20</v>
      </c>
      <c r="AL10" s="13">
        <v>0</v>
      </c>
      <c r="AM10" s="8">
        <f t="shared" si="24"/>
        <v>8</v>
      </c>
      <c r="AN10" s="15">
        <v>0</v>
      </c>
      <c r="AO10" s="8">
        <f t="shared" si="25"/>
        <v>6</v>
      </c>
      <c r="AP10" s="15">
        <v>0</v>
      </c>
      <c r="AQ10" s="4">
        <f t="shared" si="26"/>
        <v>6</v>
      </c>
      <c r="AR10" s="16">
        <f t="shared" si="27"/>
        <v>20</v>
      </c>
    </row>
    <row r="11" spans="1:44" ht="15" x14ac:dyDescent="0.2">
      <c r="A11" s="56" t="s">
        <v>74</v>
      </c>
      <c r="B11" s="57" t="s">
        <v>62</v>
      </c>
      <c r="C11" s="9">
        <f t="shared" si="5"/>
        <v>20</v>
      </c>
      <c r="D11" s="9">
        <f t="shared" si="6"/>
        <v>20</v>
      </c>
      <c r="E11" s="9">
        <f t="shared" si="7"/>
        <v>20</v>
      </c>
      <c r="F11" s="9">
        <f t="shared" si="8"/>
        <v>20</v>
      </c>
      <c r="G11" s="9">
        <f t="shared" si="9"/>
        <v>20</v>
      </c>
      <c r="H11" s="10">
        <f t="shared" si="10"/>
        <v>100</v>
      </c>
      <c r="I11" s="11" t="str">
        <f t="shared" si="0"/>
        <v>A+</v>
      </c>
      <c r="J11" s="12" t="str">
        <f t="shared" si="1"/>
        <v/>
      </c>
      <c r="K11" s="11" t="str">
        <f t="shared" si="2"/>
        <v/>
      </c>
      <c r="L11" s="13">
        <v>0</v>
      </c>
      <c r="M11" s="14">
        <f t="shared" si="11"/>
        <v>5</v>
      </c>
      <c r="N11" s="15">
        <v>0</v>
      </c>
      <c r="O11" s="14">
        <f t="shared" si="12"/>
        <v>5</v>
      </c>
      <c r="P11" s="15">
        <v>0</v>
      </c>
      <c r="Q11" s="15">
        <f t="shared" si="13"/>
        <v>10</v>
      </c>
      <c r="R11" s="16">
        <f t="shared" si="14"/>
        <v>20</v>
      </c>
      <c r="S11" s="58">
        <v>336168</v>
      </c>
      <c r="T11" s="15">
        <v>0</v>
      </c>
      <c r="U11" s="15">
        <v>0</v>
      </c>
      <c r="V11" s="15">
        <v>0</v>
      </c>
      <c r="W11" s="8">
        <f t="shared" si="15"/>
        <v>10</v>
      </c>
      <c r="X11" s="17">
        <f t="shared" si="3"/>
        <v>0</v>
      </c>
      <c r="Y11" s="18">
        <f t="shared" si="4"/>
        <v>0</v>
      </c>
      <c r="Z11" s="14">
        <f t="shared" si="16"/>
        <v>10</v>
      </c>
      <c r="AA11" s="16">
        <f t="shared" si="17"/>
        <v>20</v>
      </c>
      <c r="AB11" s="13">
        <v>0</v>
      </c>
      <c r="AC11" s="14">
        <f t="shared" si="18"/>
        <v>10</v>
      </c>
      <c r="AD11" s="15">
        <v>0</v>
      </c>
      <c r="AE11" s="14">
        <f t="shared" si="19"/>
        <v>10</v>
      </c>
      <c r="AF11" s="16">
        <f t="shared" si="20"/>
        <v>20</v>
      </c>
      <c r="AG11" s="13">
        <v>0</v>
      </c>
      <c r="AH11" s="14">
        <f t="shared" si="21"/>
        <v>20</v>
      </c>
      <c r="AI11" s="15">
        <v>0</v>
      </c>
      <c r="AJ11" s="14">
        <f t="shared" si="22"/>
        <v>20</v>
      </c>
      <c r="AK11" s="16">
        <f t="shared" si="23"/>
        <v>20</v>
      </c>
      <c r="AL11" s="13">
        <v>0</v>
      </c>
      <c r="AM11" s="8">
        <f t="shared" si="24"/>
        <v>8</v>
      </c>
      <c r="AN11" s="15">
        <v>0</v>
      </c>
      <c r="AO11" s="8">
        <f t="shared" si="25"/>
        <v>6</v>
      </c>
      <c r="AP11" s="15">
        <v>0</v>
      </c>
      <c r="AQ11" s="4">
        <f t="shared" si="26"/>
        <v>6</v>
      </c>
      <c r="AR11" s="16">
        <f t="shared" si="27"/>
        <v>20</v>
      </c>
    </row>
    <row r="12" spans="1:44" ht="15" x14ac:dyDescent="0.2">
      <c r="A12" s="56" t="s">
        <v>80</v>
      </c>
      <c r="B12" s="57" t="s">
        <v>52</v>
      </c>
      <c r="C12" s="9">
        <f t="shared" si="5"/>
        <v>20</v>
      </c>
      <c r="D12" s="9">
        <f t="shared" si="6"/>
        <v>20</v>
      </c>
      <c r="E12" s="9">
        <f t="shared" si="7"/>
        <v>20</v>
      </c>
      <c r="F12" s="9">
        <f t="shared" si="8"/>
        <v>20</v>
      </c>
      <c r="G12" s="9">
        <f t="shared" si="9"/>
        <v>20</v>
      </c>
      <c r="H12" s="10">
        <f t="shared" si="10"/>
        <v>100</v>
      </c>
      <c r="I12" s="11" t="str">
        <f t="shared" si="0"/>
        <v>A+</v>
      </c>
      <c r="J12" s="12" t="str">
        <f t="shared" si="1"/>
        <v/>
      </c>
      <c r="K12" s="11" t="str">
        <f t="shared" si="2"/>
        <v/>
      </c>
      <c r="L12" s="13">
        <v>0</v>
      </c>
      <c r="M12" s="14">
        <f t="shared" si="11"/>
        <v>5</v>
      </c>
      <c r="N12" s="15">
        <v>0</v>
      </c>
      <c r="O12" s="14">
        <f t="shared" si="12"/>
        <v>5</v>
      </c>
      <c r="P12" s="15">
        <v>0</v>
      </c>
      <c r="Q12" s="15">
        <f t="shared" si="13"/>
        <v>10</v>
      </c>
      <c r="R12" s="16">
        <f t="shared" si="14"/>
        <v>20</v>
      </c>
      <c r="S12" s="58">
        <v>220200</v>
      </c>
      <c r="T12" s="15">
        <v>0</v>
      </c>
      <c r="U12" s="15">
        <v>0</v>
      </c>
      <c r="V12" s="15">
        <v>0</v>
      </c>
      <c r="W12" s="8">
        <f t="shared" si="15"/>
        <v>10</v>
      </c>
      <c r="X12" s="17">
        <f t="shared" si="3"/>
        <v>0</v>
      </c>
      <c r="Y12" s="18">
        <f t="shared" si="4"/>
        <v>0</v>
      </c>
      <c r="Z12" s="14">
        <f t="shared" si="16"/>
        <v>10</v>
      </c>
      <c r="AA12" s="16">
        <f t="shared" si="17"/>
        <v>20</v>
      </c>
      <c r="AB12" s="13">
        <v>0</v>
      </c>
      <c r="AC12" s="14">
        <f t="shared" si="18"/>
        <v>10</v>
      </c>
      <c r="AD12" s="15">
        <v>0</v>
      </c>
      <c r="AE12" s="14">
        <f t="shared" si="19"/>
        <v>10</v>
      </c>
      <c r="AF12" s="16">
        <f t="shared" si="20"/>
        <v>20</v>
      </c>
      <c r="AG12" s="13">
        <v>0</v>
      </c>
      <c r="AH12" s="14">
        <f t="shared" si="21"/>
        <v>20</v>
      </c>
      <c r="AI12" s="15">
        <v>0</v>
      </c>
      <c r="AJ12" s="14">
        <f t="shared" si="22"/>
        <v>20</v>
      </c>
      <c r="AK12" s="16">
        <f t="shared" si="23"/>
        <v>20</v>
      </c>
      <c r="AL12" s="13">
        <v>0</v>
      </c>
      <c r="AM12" s="8">
        <f t="shared" si="24"/>
        <v>8</v>
      </c>
      <c r="AN12" s="15">
        <v>0</v>
      </c>
      <c r="AO12" s="8">
        <f t="shared" si="25"/>
        <v>6</v>
      </c>
      <c r="AP12" s="15">
        <v>0</v>
      </c>
      <c r="AQ12" s="4">
        <f t="shared" si="26"/>
        <v>6</v>
      </c>
      <c r="AR12" s="16">
        <f t="shared" si="27"/>
        <v>20</v>
      </c>
    </row>
    <row r="13" spans="1:44" ht="15" x14ac:dyDescent="0.2">
      <c r="A13" s="56" t="s">
        <v>78</v>
      </c>
      <c r="B13" s="57" t="s">
        <v>48</v>
      </c>
      <c r="C13" s="9">
        <f t="shared" si="5"/>
        <v>20</v>
      </c>
      <c r="D13" s="9">
        <f t="shared" si="6"/>
        <v>20</v>
      </c>
      <c r="E13" s="9">
        <f t="shared" si="7"/>
        <v>20</v>
      </c>
      <c r="F13" s="9">
        <f t="shared" si="8"/>
        <v>20</v>
      </c>
      <c r="G13" s="9">
        <f t="shared" si="9"/>
        <v>20</v>
      </c>
      <c r="H13" s="10">
        <f t="shared" si="10"/>
        <v>100</v>
      </c>
      <c r="I13" s="11" t="str">
        <f t="shared" si="0"/>
        <v>A+</v>
      </c>
      <c r="J13" s="12" t="str">
        <f t="shared" si="1"/>
        <v/>
      </c>
      <c r="K13" s="11" t="str">
        <f t="shared" si="2"/>
        <v/>
      </c>
      <c r="L13" s="13">
        <v>0</v>
      </c>
      <c r="M13" s="14">
        <f t="shared" si="11"/>
        <v>5</v>
      </c>
      <c r="N13" s="15">
        <v>0</v>
      </c>
      <c r="O13" s="14">
        <f t="shared" si="12"/>
        <v>5</v>
      </c>
      <c r="P13" s="15">
        <v>0</v>
      </c>
      <c r="Q13" s="15">
        <f t="shared" si="13"/>
        <v>10</v>
      </c>
      <c r="R13" s="16">
        <f t="shared" si="14"/>
        <v>20</v>
      </c>
      <c r="S13" s="58">
        <v>157150</v>
      </c>
      <c r="T13" s="15">
        <v>0</v>
      </c>
      <c r="U13" s="15">
        <v>0</v>
      </c>
      <c r="V13" s="15">
        <v>0</v>
      </c>
      <c r="W13" s="8">
        <f t="shared" si="15"/>
        <v>10</v>
      </c>
      <c r="X13" s="17">
        <f t="shared" si="3"/>
        <v>0</v>
      </c>
      <c r="Y13" s="18">
        <f t="shared" si="4"/>
        <v>0</v>
      </c>
      <c r="Z13" s="14">
        <f t="shared" si="16"/>
        <v>10</v>
      </c>
      <c r="AA13" s="16">
        <f t="shared" si="17"/>
        <v>20</v>
      </c>
      <c r="AB13" s="13">
        <v>0</v>
      </c>
      <c r="AC13" s="14">
        <f t="shared" si="18"/>
        <v>10</v>
      </c>
      <c r="AD13" s="15">
        <v>0</v>
      </c>
      <c r="AE13" s="14">
        <f t="shared" si="19"/>
        <v>10</v>
      </c>
      <c r="AF13" s="16">
        <f t="shared" si="20"/>
        <v>20</v>
      </c>
      <c r="AG13" s="13">
        <v>0</v>
      </c>
      <c r="AH13" s="14">
        <f t="shared" si="21"/>
        <v>20</v>
      </c>
      <c r="AI13" s="15">
        <v>0</v>
      </c>
      <c r="AJ13" s="14">
        <f t="shared" si="22"/>
        <v>20</v>
      </c>
      <c r="AK13" s="16">
        <f t="shared" si="23"/>
        <v>20</v>
      </c>
      <c r="AL13" s="13">
        <v>0</v>
      </c>
      <c r="AM13" s="8">
        <f t="shared" si="24"/>
        <v>8</v>
      </c>
      <c r="AN13" s="15">
        <v>0</v>
      </c>
      <c r="AO13" s="8">
        <f t="shared" si="25"/>
        <v>6</v>
      </c>
      <c r="AP13" s="15">
        <v>0</v>
      </c>
      <c r="AQ13" s="4">
        <f t="shared" si="26"/>
        <v>6</v>
      </c>
      <c r="AR13" s="16">
        <f t="shared" si="27"/>
        <v>20</v>
      </c>
    </row>
    <row r="14" spans="1:44" ht="15" x14ac:dyDescent="0.2">
      <c r="A14" s="56" t="s">
        <v>79</v>
      </c>
      <c r="B14" s="57" t="s">
        <v>54</v>
      </c>
      <c r="C14" s="9">
        <f t="shared" si="5"/>
        <v>20</v>
      </c>
      <c r="D14" s="9">
        <f t="shared" si="6"/>
        <v>20</v>
      </c>
      <c r="E14" s="9">
        <f t="shared" si="7"/>
        <v>20</v>
      </c>
      <c r="F14" s="9">
        <f t="shared" si="8"/>
        <v>20</v>
      </c>
      <c r="G14" s="9">
        <f t="shared" si="9"/>
        <v>20</v>
      </c>
      <c r="H14" s="10">
        <f t="shared" si="10"/>
        <v>100</v>
      </c>
      <c r="I14" s="11" t="str">
        <f t="shared" si="0"/>
        <v>A+</v>
      </c>
      <c r="J14" s="12" t="str">
        <f t="shared" si="1"/>
        <v/>
      </c>
      <c r="K14" s="11" t="str">
        <f t="shared" si="2"/>
        <v/>
      </c>
      <c r="L14" s="13">
        <v>0</v>
      </c>
      <c r="M14" s="14">
        <f t="shared" si="11"/>
        <v>5</v>
      </c>
      <c r="N14" s="15">
        <v>0</v>
      </c>
      <c r="O14" s="14">
        <f t="shared" si="12"/>
        <v>5</v>
      </c>
      <c r="P14" s="15">
        <v>0</v>
      </c>
      <c r="Q14" s="15">
        <f t="shared" si="13"/>
        <v>10</v>
      </c>
      <c r="R14" s="16">
        <f t="shared" si="14"/>
        <v>20</v>
      </c>
      <c r="S14" s="58">
        <v>147839</v>
      </c>
      <c r="T14" s="15">
        <v>0</v>
      </c>
      <c r="U14" s="15">
        <v>0</v>
      </c>
      <c r="V14" s="15">
        <v>0</v>
      </c>
      <c r="W14" s="8">
        <f t="shared" si="15"/>
        <v>10</v>
      </c>
      <c r="X14" s="17">
        <f t="shared" si="3"/>
        <v>0</v>
      </c>
      <c r="Y14" s="18">
        <f t="shared" si="4"/>
        <v>0</v>
      </c>
      <c r="Z14" s="14">
        <f t="shared" si="16"/>
        <v>10</v>
      </c>
      <c r="AA14" s="16">
        <f t="shared" si="17"/>
        <v>20</v>
      </c>
      <c r="AB14" s="13">
        <v>0</v>
      </c>
      <c r="AC14" s="14">
        <f t="shared" si="18"/>
        <v>10</v>
      </c>
      <c r="AD14" s="15">
        <v>0</v>
      </c>
      <c r="AE14" s="14">
        <f t="shared" si="19"/>
        <v>10</v>
      </c>
      <c r="AF14" s="16">
        <f t="shared" si="20"/>
        <v>20</v>
      </c>
      <c r="AG14" s="13">
        <v>0</v>
      </c>
      <c r="AH14" s="14">
        <f t="shared" si="21"/>
        <v>20</v>
      </c>
      <c r="AI14" s="15">
        <v>0</v>
      </c>
      <c r="AJ14" s="14">
        <f t="shared" si="22"/>
        <v>20</v>
      </c>
      <c r="AK14" s="16">
        <f t="shared" si="23"/>
        <v>20</v>
      </c>
      <c r="AL14" s="13">
        <v>0</v>
      </c>
      <c r="AM14" s="8">
        <f t="shared" si="24"/>
        <v>8</v>
      </c>
      <c r="AN14" s="15">
        <v>0</v>
      </c>
      <c r="AO14" s="8">
        <f t="shared" si="25"/>
        <v>6</v>
      </c>
      <c r="AP14" s="15">
        <v>0</v>
      </c>
      <c r="AQ14" s="4">
        <f t="shared" si="26"/>
        <v>6</v>
      </c>
      <c r="AR14" s="16">
        <f t="shared" si="27"/>
        <v>20</v>
      </c>
    </row>
    <row r="15" spans="1:44" ht="15" x14ac:dyDescent="0.2">
      <c r="A15" s="56" t="s">
        <v>82</v>
      </c>
      <c r="B15" s="57" t="s">
        <v>63</v>
      </c>
      <c r="C15" s="9">
        <f t="shared" si="5"/>
        <v>20</v>
      </c>
      <c r="D15" s="9">
        <f t="shared" si="6"/>
        <v>20</v>
      </c>
      <c r="E15" s="9">
        <f t="shared" si="7"/>
        <v>20</v>
      </c>
      <c r="F15" s="9">
        <f t="shared" si="8"/>
        <v>20</v>
      </c>
      <c r="G15" s="9">
        <f t="shared" si="9"/>
        <v>20</v>
      </c>
      <c r="H15" s="10">
        <f t="shared" si="10"/>
        <v>100</v>
      </c>
      <c r="I15" s="11" t="str">
        <f t="shared" si="0"/>
        <v>A+</v>
      </c>
      <c r="J15" s="12" t="str">
        <f t="shared" si="1"/>
        <v/>
      </c>
      <c r="K15" s="11" t="str">
        <f t="shared" si="2"/>
        <v/>
      </c>
      <c r="L15" s="13">
        <v>0</v>
      </c>
      <c r="M15" s="14">
        <f t="shared" si="11"/>
        <v>5</v>
      </c>
      <c r="N15" s="15">
        <v>0</v>
      </c>
      <c r="O15" s="14">
        <f t="shared" si="12"/>
        <v>5</v>
      </c>
      <c r="P15" s="15">
        <v>0</v>
      </c>
      <c r="Q15" s="15">
        <f t="shared" si="13"/>
        <v>10</v>
      </c>
      <c r="R15" s="16">
        <f t="shared" si="14"/>
        <v>20</v>
      </c>
      <c r="S15" s="58">
        <v>136061</v>
      </c>
      <c r="T15" s="15">
        <v>0</v>
      </c>
      <c r="U15" s="15">
        <v>0</v>
      </c>
      <c r="V15" s="15">
        <v>0</v>
      </c>
      <c r="W15" s="8">
        <f t="shared" si="15"/>
        <v>10</v>
      </c>
      <c r="X15" s="17">
        <f t="shared" si="3"/>
        <v>0</v>
      </c>
      <c r="Y15" s="18">
        <f t="shared" si="4"/>
        <v>0</v>
      </c>
      <c r="Z15" s="14">
        <f t="shared" si="16"/>
        <v>10</v>
      </c>
      <c r="AA15" s="16">
        <f t="shared" si="17"/>
        <v>20</v>
      </c>
      <c r="AB15" s="13">
        <v>0</v>
      </c>
      <c r="AC15" s="14">
        <f t="shared" si="18"/>
        <v>10</v>
      </c>
      <c r="AD15" s="15">
        <v>0</v>
      </c>
      <c r="AE15" s="14">
        <f t="shared" si="19"/>
        <v>10</v>
      </c>
      <c r="AF15" s="16">
        <f t="shared" si="20"/>
        <v>20</v>
      </c>
      <c r="AG15" s="13">
        <v>0</v>
      </c>
      <c r="AH15" s="14">
        <f t="shared" si="21"/>
        <v>20</v>
      </c>
      <c r="AI15" s="15">
        <v>0</v>
      </c>
      <c r="AJ15" s="14">
        <f t="shared" si="22"/>
        <v>20</v>
      </c>
      <c r="AK15" s="16">
        <f t="shared" si="23"/>
        <v>20</v>
      </c>
      <c r="AL15" s="13">
        <v>0</v>
      </c>
      <c r="AM15" s="8">
        <f t="shared" si="24"/>
        <v>8</v>
      </c>
      <c r="AN15" s="15">
        <v>0</v>
      </c>
      <c r="AO15" s="8">
        <f t="shared" si="25"/>
        <v>6</v>
      </c>
      <c r="AP15" s="15">
        <v>0</v>
      </c>
      <c r="AQ15" s="4">
        <f t="shared" si="26"/>
        <v>6</v>
      </c>
      <c r="AR15" s="16">
        <f t="shared" si="27"/>
        <v>20</v>
      </c>
    </row>
    <row r="16" spans="1:44" ht="15" x14ac:dyDescent="0.2">
      <c r="A16" s="56" t="s">
        <v>77</v>
      </c>
      <c r="B16" s="57" t="s">
        <v>55</v>
      </c>
      <c r="C16" s="9">
        <f t="shared" si="5"/>
        <v>20</v>
      </c>
      <c r="D16" s="9">
        <f t="shared" si="6"/>
        <v>20</v>
      </c>
      <c r="E16" s="9">
        <f t="shared" si="7"/>
        <v>20</v>
      </c>
      <c r="F16" s="9">
        <f t="shared" si="8"/>
        <v>20</v>
      </c>
      <c r="G16" s="9">
        <f t="shared" si="9"/>
        <v>20</v>
      </c>
      <c r="H16" s="10">
        <f t="shared" si="10"/>
        <v>100</v>
      </c>
      <c r="I16" s="11" t="str">
        <f t="shared" si="0"/>
        <v>A+</v>
      </c>
      <c r="J16" s="12" t="str">
        <f t="shared" si="1"/>
        <v/>
      </c>
      <c r="K16" s="11" t="str">
        <f t="shared" si="2"/>
        <v/>
      </c>
      <c r="L16" s="13">
        <v>0</v>
      </c>
      <c r="M16" s="14">
        <f t="shared" si="11"/>
        <v>5</v>
      </c>
      <c r="N16" s="15">
        <v>0</v>
      </c>
      <c r="O16" s="14">
        <f t="shared" si="12"/>
        <v>5</v>
      </c>
      <c r="P16" s="15">
        <v>0</v>
      </c>
      <c r="Q16" s="15">
        <f t="shared" si="13"/>
        <v>10</v>
      </c>
      <c r="R16" s="16">
        <f t="shared" si="14"/>
        <v>20</v>
      </c>
      <c r="S16" s="58">
        <v>120000</v>
      </c>
      <c r="T16" s="15">
        <v>0</v>
      </c>
      <c r="U16" s="15">
        <v>0</v>
      </c>
      <c r="V16" s="15">
        <v>0</v>
      </c>
      <c r="W16" s="8">
        <f t="shared" si="15"/>
        <v>10</v>
      </c>
      <c r="X16" s="17">
        <f t="shared" si="3"/>
        <v>0</v>
      </c>
      <c r="Y16" s="18">
        <f t="shared" si="4"/>
        <v>0</v>
      </c>
      <c r="Z16" s="14">
        <f t="shared" si="16"/>
        <v>10</v>
      </c>
      <c r="AA16" s="16">
        <f t="shared" si="17"/>
        <v>20</v>
      </c>
      <c r="AB16" s="13">
        <v>0</v>
      </c>
      <c r="AC16" s="14">
        <f t="shared" si="18"/>
        <v>10</v>
      </c>
      <c r="AD16" s="15">
        <v>0</v>
      </c>
      <c r="AE16" s="14">
        <f t="shared" si="19"/>
        <v>10</v>
      </c>
      <c r="AF16" s="16">
        <f t="shared" si="20"/>
        <v>20</v>
      </c>
      <c r="AG16" s="13">
        <v>0</v>
      </c>
      <c r="AH16" s="14">
        <f t="shared" si="21"/>
        <v>20</v>
      </c>
      <c r="AI16" s="15">
        <v>0</v>
      </c>
      <c r="AJ16" s="14">
        <f t="shared" si="22"/>
        <v>20</v>
      </c>
      <c r="AK16" s="16">
        <f t="shared" si="23"/>
        <v>20</v>
      </c>
      <c r="AL16" s="13">
        <v>0</v>
      </c>
      <c r="AM16" s="8">
        <f t="shared" si="24"/>
        <v>8</v>
      </c>
      <c r="AN16" s="15">
        <v>0</v>
      </c>
      <c r="AO16" s="8">
        <f t="shared" si="25"/>
        <v>6</v>
      </c>
      <c r="AP16" s="15">
        <v>0</v>
      </c>
      <c r="AQ16" s="4">
        <f t="shared" si="26"/>
        <v>6</v>
      </c>
      <c r="AR16" s="16">
        <f t="shared" si="27"/>
        <v>20</v>
      </c>
    </row>
    <row r="17" spans="1:44" ht="15" x14ac:dyDescent="0.2">
      <c r="A17" s="56" t="s">
        <v>83</v>
      </c>
      <c r="B17" s="57" t="s">
        <v>50</v>
      </c>
      <c r="C17" s="9">
        <f t="shared" si="5"/>
        <v>20</v>
      </c>
      <c r="D17" s="9">
        <f t="shared" si="6"/>
        <v>20</v>
      </c>
      <c r="E17" s="9">
        <f t="shared" si="7"/>
        <v>20</v>
      </c>
      <c r="F17" s="9">
        <f t="shared" si="8"/>
        <v>20</v>
      </c>
      <c r="G17" s="9">
        <f t="shared" si="9"/>
        <v>20</v>
      </c>
      <c r="H17" s="10">
        <f t="shared" si="10"/>
        <v>100</v>
      </c>
      <c r="I17" s="11" t="str">
        <f t="shared" si="0"/>
        <v>A+</v>
      </c>
      <c r="J17" s="12" t="str">
        <f t="shared" si="1"/>
        <v/>
      </c>
      <c r="K17" s="11" t="str">
        <f t="shared" si="2"/>
        <v/>
      </c>
      <c r="L17" s="13">
        <v>0</v>
      </c>
      <c r="M17" s="14">
        <f t="shared" si="11"/>
        <v>5</v>
      </c>
      <c r="N17" s="15">
        <v>0</v>
      </c>
      <c r="O17" s="14">
        <f t="shared" si="12"/>
        <v>5</v>
      </c>
      <c r="P17" s="15">
        <v>0</v>
      </c>
      <c r="Q17" s="15">
        <f t="shared" si="13"/>
        <v>10</v>
      </c>
      <c r="R17" s="16">
        <f t="shared" si="14"/>
        <v>20</v>
      </c>
      <c r="S17" s="58">
        <v>90000</v>
      </c>
      <c r="T17" s="15">
        <v>0</v>
      </c>
      <c r="U17" s="15">
        <v>0</v>
      </c>
      <c r="V17" s="15">
        <v>0</v>
      </c>
      <c r="W17" s="8">
        <f t="shared" si="15"/>
        <v>10</v>
      </c>
      <c r="X17" s="17">
        <f t="shared" si="3"/>
        <v>0</v>
      </c>
      <c r="Y17" s="18">
        <f t="shared" si="4"/>
        <v>0</v>
      </c>
      <c r="Z17" s="14">
        <f t="shared" si="16"/>
        <v>10</v>
      </c>
      <c r="AA17" s="16">
        <f t="shared" si="17"/>
        <v>20</v>
      </c>
      <c r="AB17" s="13">
        <v>0</v>
      </c>
      <c r="AC17" s="14">
        <f t="shared" si="18"/>
        <v>10</v>
      </c>
      <c r="AD17" s="15">
        <v>0</v>
      </c>
      <c r="AE17" s="14">
        <f t="shared" si="19"/>
        <v>10</v>
      </c>
      <c r="AF17" s="16">
        <f t="shared" si="20"/>
        <v>20</v>
      </c>
      <c r="AG17" s="13">
        <v>0</v>
      </c>
      <c r="AH17" s="14">
        <f t="shared" si="21"/>
        <v>20</v>
      </c>
      <c r="AI17" s="15">
        <v>0</v>
      </c>
      <c r="AJ17" s="14">
        <f t="shared" si="22"/>
        <v>20</v>
      </c>
      <c r="AK17" s="16">
        <f t="shared" si="23"/>
        <v>20</v>
      </c>
      <c r="AL17" s="13">
        <v>0</v>
      </c>
      <c r="AM17" s="8">
        <f t="shared" si="24"/>
        <v>8</v>
      </c>
      <c r="AN17" s="15">
        <v>0</v>
      </c>
      <c r="AO17" s="8">
        <f t="shared" si="25"/>
        <v>6</v>
      </c>
      <c r="AP17" s="15">
        <v>0</v>
      </c>
      <c r="AQ17" s="4">
        <f t="shared" si="26"/>
        <v>6</v>
      </c>
      <c r="AR17" s="16">
        <f t="shared" si="27"/>
        <v>20</v>
      </c>
    </row>
    <row r="18" spans="1:44" ht="15" x14ac:dyDescent="0.2">
      <c r="A18" s="56" t="s">
        <v>118</v>
      </c>
      <c r="B18" s="57" t="s">
        <v>49</v>
      </c>
      <c r="C18" s="9">
        <f t="shared" si="5"/>
        <v>20</v>
      </c>
      <c r="D18" s="9">
        <f t="shared" si="6"/>
        <v>20</v>
      </c>
      <c r="E18" s="9">
        <f t="shared" si="7"/>
        <v>20</v>
      </c>
      <c r="F18" s="9">
        <f t="shared" si="8"/>
        <v>20</v>
      </c>
      <c r="G18" s="9">
        <f t="shared" si="9"/>
        <v>20</v>
      </c>
      <c r="H18" s="10">
        <f t="shared" si="10"/>
        <v>100</v>
      </c>
      <c r="I18" s="11" t="str">
        <f t="shared" si="0"/>
        <v>A+</v>
      </c>
      <c r="J18" s="12" t="str">
        <f t="shared" si="1"/>
        <v/>
      </c>
      <c r="K18" s="11" t="str">
        <f t="shared" si="2"/>
        <v/>
      </c>
      <c r="L18" s="13">
        <v>0</v>
      </c>
      <c r="M18" s="14">
        <f t="shared" si="11"/>
        <v>5</v>
      </c>
      <c r="N18" s="15">
        <v>0</v>
      </c>
      <c r="O18" s="14">
        <f t="shared" si="12"/>
        <v>5</v>
      </c>
      <c r="P18" s="15">
        <v>0</v>
      </c>
      <c r="Q18" s="15">
        <f t="shared" si="13"/>
        <v>10</v>
      </c>
      <c r="R18" s="16">
        <f t="shared" si="14"/>
        <v>20</v>
      </c>
      <c r="S18" s="58">
        <v>89676</v>
      </c>
      <c r="T18" s="15">
        <v>0</v>
      </c>
      <c r="U18" s="15">
        <v>0</v>
      </c>
      <c r="V18" s="15">
        <v>0</v>
      </c>
      <c r="W18" s="8">
        <f t="shared" si="15"/>
        <v>10</v>
      </c>
      <c r="X18" s="17">
        <f t="shared" si="3"/>
        <v>0</v>
      </c>
      <c r="Y18" s="18">
        <f t="shared" si="4"/>
        <v>0</v>
      </c>
      <c r="Z18" s="14">
        <f t="shared" si="16"/>
        <v>10</v>
      </c>
      <c r="AA18" s="16">
        <f t="shared" si="17"/>
        <v>20</v>
      </c>
      <c r="AB18" s="13">
        <v>0</v>
      </c>
      <c r="AC18" s="14">
        <f t="shared" si="18"/>
        <v>10</v>
      </c>
      <c r="AD18" s="15">
        <v>0</v>
      </c>
      <c r="AE18" s="14">
        <f t="shared" si="19"/>
        <v>10</v>
      </c>
      <c r="AF18" s="16">
        <f t="shared" si="20"/>
        <v>20</v>
      </c>
      <c r="AG18" s="13">
        <v>0</v>
      </c>
      <c r="AH18" s="14">
        <f t="shared" si="21"/>
        <v>20</v>
      </c>
      <c r="AI18" s="15">
        <v>0</v>
      </c>
      <c r="AJ18" s="14">
        <f t="shared" si="22"/>
        <v>20</v>
      </c>
      <c r="AK18" s="16">
        <f t="shared" si="23"/>
        <v>20</v>
      </c>
      <c r="AL18" s="13">
        <v>0</v>
      </c>
      <c r="AM18" s="8">
        <f t="shared" si="24"/>
        <v>8</v>
      </c>
      <c r="AN18" s="15">
        <v>0</v>
      </c>
      <c r="AO18" s="8">
        <f t="shared" si="25"/>
        <v>6</v>
      </c>
      <c r="AP18" s="15">
        <v>0</v>
      </c>
      <c r="AQ18" s="4">
        <f t="shared" si="26"/>
        <v>6</v>
      </c>
      <c r="AR18" s="16">
        <f t="shared" si="27"/>
        <v>20</v>
      </c>
    </row>
    <row r="19" spans="1:44" ht="15" x14ac:dyDescent="0.2">
      <c r="A19" s="56" t="s">
        <v>107</v>
      </c>
      <c r="B19" s="57" t="s">
        <v>53</v>
      </c>
      <c r="C19" s="9">
        <f t="shared" si="5"/>
        <v>20</v>
      </c>
      <c r="D19" s="9">
        <f t="shared" si="6"/>
        <v>0</v>
      </c>
      <c r="E19" s="9">
        <f t="shared" si="7"/>
        <v>20</v>
      </c>
      <c r="F19" s="9">
        <f t="shared" si="8"/>
        <v>20</v>
      </c>
      <c r="G19" s="9">
        <f t="shared" si="9"/>
        <v>20</v>
      </c>
      <c r="H19" s="10">
        <f t="shared" si="10"/>
        <v>80</v>
      </c>
      <c r="I19" s="11" t="str">
        <f t="shared" si="0"/>
        <v>B-</v>
      </c>
      <c r="J19" s="12" t="str">
        <f t="shared" si="1"/>
        <v/>
      </c>
      <c r="K19" s="11" t="str">
        <f t="shared" si="2"/>
        <v/>
      </c>
      <c r="L19" s="13">
        <v>0</v>
      </c>
      <c r="M19" s="14">
        <f t="shared" si="11"/>
        <v>5</v>
      </c>
      <c r="N19" s="15">
        <v>0</v>
      </c>
      <c r="O19" s="14">
        <f t="shared" si="12"/>
        <v>5</v>
      </c>
      <c r="P19" s="15">
        <v>0</v>
      </c>
      <c r="Q19" s="15">
        <f t="shared" si="13"/>
        <v>10</v>
      </c>
      <c r="R19" s="16">
        <f t="shared" si="14"/>
        <v>20</v>
      </c>
      <c r="S19" s="58">
        <v>85832</v>
      </c>
      <c r="T19" s="15">
        <v>0</v>
      </c>
      <c r="U19" s="15">
        <v>0</v>
      </c>
      <c r="V19" s="15">
        <v>1536</v>
      </c>
      <c r="W19" s="8">
        <f t="shared" si="15"/>
        <v>0</v>
      </c>
      <c r="X19" s="17">
        <f t="shared" si="3"/>
        <v>1536</v>
      </c>
      <c r="Y19" s="18">
        <f t="shared" si="4"/>
        <v>17895.423618230965</v>
      </c>
      <c r="Z19" s="14">
        <f t="shared" si="16"/>
        <v>0</v>
      </c>
      <c r="AA19" s="16">
        <f t="shared" si="17"/>
        <v>0</v>
      </c>
      <c r="AB19" s="13">
        <v>0</v>
      </c>
      <c r="AC19" s="14">
        <f t="shared" si="18"/>
        <v>10</v>
      </c>
      <c r="AD19" s="15">
        <v>0</v>
      </c>
      <c r="AE19" s="14">
        <f t="shared" si="19"/>
        <v>10</v>
      </c>
      <c r="AF19" s="16">
        <f t="shared" si="20"/>
        <v>20</v>
      </c>
      <c r="AG19" s="13">
        <v>0</v>
      </c>
      <c r="AH19" s="14">
        <f t="shared" si="21"/>
        <v>20</v>
      </c>
      <c r="AI19" s="15">
        <v>0</v>
      </c>
      <c r="AJ19" s="14">
        <f t="shared" si="22"/>
        <v>20</v>
      </c>
      <c r="AK19" s="16">
        <f t="shared" si="23"/>
        <v>20</v>
      </c>
      <c r="AL19" s="13">
        <v>0</v>
      </c>
      <c r="AM19" s="8">
        <f t="shared" si="24"/>
        <v>8</v>
      </c>
      <c r="AN19" s="15">
        <v>0</v>
      </c>
      <c r="AO19" s="8">
        <f t="shared" si="25"/>
        <v>6</v>
      </c>
      <c r="AP19" s="15">
        <v>0</v>
      </c>
      <c r="AQ19" s="4">
        <f t="shared" si="26"/>
        <v>6</v>
      </c>
      <c r="AR19" s="16">
        <f t="shared" si="27"/>
        <v>20</v>
      </c>
    </row>
    <row r="20" spans="1:44" ht="15" x14ac:dyDescent="0.2">
      <c r="A20" s="56" t="s">
        <v>81</v>
      </c>
      <c r="B20" s="57" t="s">
        <v>64</v>
      </c>
      <c r="C20" s="9">
        <f t="shared" si="5"/>
        <v>20</v>
      </c>
      <c r="D20" s="9">
        <f t="shared" si="6"/>
        <v>20</v>
      </c>
      <c r="E20" s="9">
        <f t="shared" si="7"/>
        <v>20</v>
      </c>
      <c r="F20" s="9">
        <f t="shared" si="8"/>
        <v>20</v>
      </c>
      <c r="G20" s="9">
        <f t="shared" si="9"/>
        <v>20</v>
      </c>
      <c r="H20" s="10">
        <f t="shared" si="10"/>
        <v>100</v>
      </c>
      <c r="I20" s="11" t="str">
        <f t="shared" si="0"/>
        <v>A+</v>
      </c>
      <c r="J20" s="12" t="str">
        <f t="shared" si="1"/>
        <v/>
      </c>
      <c r="K20" s="11" t="str">
        <f t="shared" si="2"/>
        <v/>
      </c>
      <c r="L20" s="13">
        <v>0</v>
      </c>
      <c r="M20" s="14">
        <f t="shared" si="11"/>
        <v>5</v>
      </c>
      <c r="N20" s="15">
        <v>0</v>
      </c>
      <c r="O20" s="14">
        <f t="shared" si="12"/>
        <v>5</v>
      </c>
      <c r="P20" s="15">
        <v>0</v>
      </c>
      <c r="Q20" s="15">
        <f t="shared" si="13"/>
        <v>10</v>
      </c>
      <c r="R20" s="16">
        <f t="shared" si="14"/>
        <v>20</v>
      </c>
      <c r="S20" s="58">
        <v>85446</v>
      </c>
      <c r="T20" s="15">
        <v>0</v>
      </c>
      <c r="U20" s="15">
        <v>0</v>
      </c>
      <c r="V20" s="15">
        <v>0</v>
      </c>
      <c r="W20" s="8">
        <f t="shared" si="15"/>
        <v>10</v>
      </c>
      <c r="X20" s="17">
        <f t="shared" si="3"/>
        <v>0</v>
      </c>
      <c r="Y20" s="18">
        <f t="shared" si="4"/>
        <v>0</v>
      </c>
      <c r="Z20" s="14">
        <f t="shared" si="16"/>
        <v>10</v>
      </c>
      <c r="AA20" s="16">
        <f t="shared" si="17"/>
        <v>20</v>
      </c>
      <c r="AB20" s="13">
        <v>0</v>
      </c>
      <c r="AC20" s="14">
        <f t="shared" si="18"/>
        <v>10</v>
      </c>
      <c r="AD20" s="15">
        <v>0</v>
      </c>
      <c r="AE20" s="14">
        <f t="shared" si="19"/>
        <v>10</v>
      </c>
      <c r="AF20" s="16">
        <f t="shared" si="20"/>
        <v>20</v>
      </c>
      <c r="AG20" s="13">
        <v>0</v>
      </c>
      <c r="AH20" s="14">
        <f t="shared" si="21"/>
        <v>20</v>
      </c>
      <c r="AI20" s="15">
        <v>0</v>
      </c>
      <c r="AJ20" s="14">
        <f t="shared" si="22"/>
        <v>20</v>
      </c>
      <c r="AK20" s="16">
        <f t="shared" si="23"/>
        <v>20</v>
      </c>
      <c r="AL20" s="13">
        <v>0</v>
      </c>
      <c r="AM20" s="8">
        <f t="shared" si="24"/>
        <v>8</v>
      </c>
      <c r="AN20" s="15">
        <v>0</v>
      </c>
      <c r="AO20" s="8">
        <f t="shared" si="25"/>
        <v>6</v>
      </c>
      <c r="AP20" s="15">
        <v>0</v>
      </c>
      <c r="AQ20" s="4">
        <f t="shared" si="26"/>
        <v>6</v>
      </c>
      <c r="AR20" s="16">
        <f t="shared" si="27"/>
        <v>20</v>
      </c>
    </row>
    <row r="21" spans="1:44" ht="15" x14ac:dyDescent="0.2">
      <c r="A21" s="56" t="s">
        <v>108</v>
      </c>
      <c r="B21" s="57" t="s">
        <v>109</v>
      </c>
      <c r="C21" s="9">
        <f t="shared" si="5"/>
        <v>20</v>
      </c>
      <c r="D21" s="9">
        <f t="shared" si="6"/>
        <v>20</v>
      </c>
      <c r="E21" s="9">
        <f t="shared" si="7"/>
        <v>20</v>
      </c>
      <c r="F21" s="9">
        <f t="shared" si="8"/>
        <v>20</v>
      </c>
      <c r="G21" s="9">
        <f t="shared" si="9"/>
        <v>20</v>
      </c>
      <c r="H21" s="10">
        <f t="shared" si="10"/>
        <v>100</v>
      </c>
      <c r="I21" s="11" t="str">
        <f t="shared" si="0"/>
        <v>A+</v>
      </c>
      <c r="J21" s="12" t="str">
        <f t="shared" si="1"/>
        <v/>
      </c>
      <c r="K21" s="11" t="str">
        <f t="shared" si="2"/>
        <v/>
      </c>
      <c r="L21" s="13">
        <v>0</v>
      </c>
      <c r="M21" s="14">
        <f t="shared" si="11"/>
        <v>5</v>
      </c>
      <c r="N21" s="15">
        <v>0</v>
      </c>
      <c r="O21" s="14">
        <f t="shared" si="12"/>
        <v>5</v>
      </c>
      <c r="P21" s="15">
        <v>0</v>
      </c>
      <c r="Q21" s="15">
        <f t="shared" si="13"/>
        <v>10</v>
      </c>
      <c r="R21" s="16">
        <f t="shared" si="14"/>
        <v>20</v>
      </c>
      <c r="S21" s="58">
        <v>51000</v>
      </c>
      <c r="T21" s="15">
        <v>0</v>
      </c>
      <c r="U21" s="15">
        <v>0</v>
      </c>
      <c r="V21" s="15">
        <v>0</v>
      </c>
      <c r="W21" s="8">
        <f t="shared" si="15"/>
        <v>10</v>
      </c>
      <c r="X21" s="17">
        <f t="shared" si="3"/>
        <v>0</v>
      </c>
      <c r="Y21" s="18">
        <f t="shared" si="4"/>
        <v>0</v>
      </c>
      <c r="Z21" s="14">
        <f t="shared" si="16"/>
        <v>10</v>
      </c>
      <c r="AA21" s="16">
        <f t="shared" si="17"/>
        <v>20</v>
      </c>
      <c r="AB21" s="13">
        <v>0</v>
      </c>
      <c r="AC21" s="14">
        <f t="shared" si="18"/>
        <v>10</v>
      </c>
      <c r="AD21" s="15">
        <v>0</v>
      </c>
      <c r="AE21" s="14">
        <f t="shared" si="19"/>
        <v>10</v>
      </c>
      <c r="AF21" s="16">
        <f t="shared" si="20"/>
        <v>20</v>
      </c>
      <c r="AG21" s="13">
        <v>0</v>
      </c>
      <c r="AH21" s="14">
        <f t="shared" si="21"/>
        <v>20</v>
      </c>
      <c r="AI21" s="15">
        <v>0</v>
      </c>
      <c r="AJ21" s="14">
        <f t="shared" si="22"/>
        <v>20</v>
      </c>
      <c r="AK21" s="16">
        <f t="shared" si="23"/>
        <v>20</v>
      </c>
      <c r="AL21" s="13">
        <v>0</v>
      </c>
      <c r="AM21" s="8">
        <f t="shared" si="24"/>
        <v>8</v>
      </c>
      <c r="AN21" s="15">
        <v>0</v>
      </c>
      <c r="AO21" s="8">
        <f t="shared" si="25"/>
        <v>6</v>
      </c>
      <c r="AP21" s="15">
        <v>0</v>
      </c>
      <c r="AQ21" s="4">
        <f t="shared" si="26"/>
        <v>6</v>
      </c>
      <c r="AR21" s="16">
        <f t="shared" si="27"/>
        <v>20</v>
      </c>
    </row>
    <row r="22" spans="1:44" ht="15" x14ac:dyDescent="0.2">
      <c r="A22" s="56" t="s">
        <v>103</v>
      </c>
      <c r="B22" s="57" t="s">
        <v>104</v>
      </c>
      <c r="C22" s="9">
        <f t="shared" si="5"/>
        <v>15</v>
      </c>
      <c r="D22" s="9">
        <f t="shared" si="6"/>
        <v>0</v>
      </c>
      <c r="E22" s="9">
        <f t="shared" si="7"/>
        <v>20</v>
      </c>
      <c r="F22" s="9">
        <f t="shared" si="8"/>
        <v>20</v>
      </c>
      <c r="G22" s="9">
        <f t="shared" si="9"/>
        <v>20</v>
      </c>
      <c r="H22" s="10">
        <f t="shared" si="10"/>
        <v>75</v>
      </c>
      <c r="I22" s="11" t="str">
        <f t="shared" si="0"/>
        <v/>
      </c>
      <c r="J22" s="12" t="str">
        <f t="shared" si="1"/>
        <v>C</v>
      </c>
      <c r="K22" s="11" t="str">
        <f t="shared" si="2"/>
        <v/>
      </c>
      <c r="L22" s="13">
        <v>5</v>
      </c>
      <c r="M22" s="14">
        <f t="shared" si="11"/>
        <v>0</v>
      </c>
      <c r="N22" s="15">
        <v>0</v>
      </c>
      <c r="O22" s="14">
        <f t="shared" si="12"/>
        <v>5</v>
      </c>
      <c r="P22" s="15">
        <v>0</v>
      </c>
      <c r="Q22" s="15">
        <f t="shared" si="13"/>
        <v>10</v>
      </c>
      <c r="R22" s="16">
        <f t="shared" si="14"/>
        <v>15</v>
      </c>
      <c r="S22" s="58">
        <v>48000</v>
      </c>
      <c r="T22" s="15">
        <v>0</v>
      </c>
      <c r="U22" s="15">
        <v>2750</v>
      </c>
      <c r="V22" s="15">
        <v>0</v>
      </c>
      <c r="W22" s="8">
        <f t="shared" si="15"/>
        <v>0</v>
      </c>
      <c r="X22" s="17">
        <f t="shared" si="3"/>
        <v>2750</v>
      </c>
      <c r="Y22" s="18">
        <f t="shared" si="4"/>
        <v>57291.666666666664</v>
      </c>
      <c r="Z22" s="14">
        <f t="shared" si="16"/>
        <v>0</v>
      </c>
      <c r="AA22" s="16">
        <f t="shared" si="17"/>
        <v>0</v>
      </c>
      <c r="AB22" s="13">
        <v>0</v>
      </c>
      <c r="AC22" s="14">
        <f t="shared" si="18"/>
        <v>10</v>
      </c>
      <c r="AD22" s="15">
        <v>0</v>
      </c>
      <c r="AE22" s="14">
        <f t="shared" si="19"/>
        <v>10</v>
      </c>
      <c r="AF22" s="16">
        <f t="shared" si="20"/>
        <v>20</v>
      </c>
      <c r="AG22" s="13">
        <v>0</v>
      </c>
      <c r="AH22" s="14">
        <f t="shared" si="21"/>
        <v>20</v>
      </c>
      <c r="AI22" s="15">
        <v>0</v>
      </c>
      <c r="AJ22" s="14">
        <f t="shared" si="22"/>
        <v>20</v>
      </c>
      <c r="AK22" s="16">
        <f t="shared" si="23"/>
        <v>20</v>
      </c>
      <c r="AL22" s="13">
        <v>0</v>
      </c>
      <c r="AM22" s="8">
        <f t="shared" si="24"/>
        <v>8</v>
      </c>
      <c r="AN22" s="15">
        <v>0</v>
      </c>
      <c r="AO22" s="8">
        <f t="shared" si="25"/>
        <v>6</v>
      </c>
      <c r="AP22" s="15">
        <v>0</v>
      </c>
      <c r="AQ22" s="4">
        <f t="shared" si="26"/>
        <v>6</v>
      </c>
      <c r="AR22" s="16">
        <f t="shared" si="27"/>
        <v>20</v>
      </c>
    </row>
    <row r="23" spans="1:44" ht="15" x14ac:dyDescent="0.2">
      <c r="A23" s="56" t="s">
        <v>84</v>
      </c>
      <c r="B23" s="57" t="s">
        <v>67</v>
      </c>
      <c r="C23" s="9">
        <f t="shared" si="5"/>
        <v>20</v>
      </c>
      <c r="D23" s="9">
        <f t="shared" si="6"/>
        <v>20</v>
      </c>
      <c r="E23" s="9">
        <f t="shared" si="7"/>
        <v>20</v>
      </c>
      <c r="F23" s="9">
        <f t="shared" si="8"/>
        <v>20</v>
      </c>
      <c r="G23" s="9">
        <f t="shared" si="9"/>
        <v>20</v>
      </c>
      <c r="H23" s="10">
        <f t="shared" si="10"/>
        <v>100</v>
      </c>
      <c r="I23" s="11" t="str">
        <f t="shared" si="0"/>
        <v>A+</v>
      </c>
      <c r="J23" s="12" t="str">
        <f t="shared" si="1"/>
        <v/>
      </c>
      <c r="K23" s="11" t="str">
        <f t="shared" si="2"/>
        <v/>
      </c>
      <c r="L23" s="13">
        <v>0</v>
      </c>
      <c r="M23" s="14">
        <f t="shared" si="11"/>
        <v>5</v>
      </c>
      <c r="N23" s="15">
        <v>0</v>
      </c>
      <c r="O23" s="14">
        <f t="shared" si="12"/>
        <v>5</v>
      </c>
      <c r="P23" s="15">
        <v>0</v>
      </c>
      <c r="Q23" s="15">
        <f t="shared" si="13"/>
        <v>10</v>
      </c>
      <c r="R23" s="16">
        <f t="shared" si="14"/>
        <v>20</v>
      </c>
      <c r="S23" s="58">
        <v>39280</v>
      </c>
      <c r="T23" s="15">
        <v>0</v>
      </c>
      <c r="U23" s="15">
        <v>0</v>
      </c>
      <c r="V23" s="15">
        <v>0</v>
      </c>
      <c r="W23" s="8">
        <f t="shared" si="15"/>
        <v>10</v>
      </c>
      <c r="X23" s="17">
        <f t="shared" si="3"/>
        <v>0</v>
      </c>
      <c r="Y23" s="18">
        <f t="shared" si="4"/>
        <v>0</v>
      </c>
      <c r="Z23" s="14">
        <f t="shared" si="16"/>
        <v>10</v>
      </c>
      <c r="AA23" s="16">
        <f t="shared" si="17"/>
        <v>20</v>
      </c>
      <c r="AB23" s="13">
        <v>0</v>
      </c>
      <c r="AC23" s="14">
        <f t="shared" si="18"/>
        <v>10</v>
      </c>
      <c r="AD23" s="15">
        <v>0</v>
      </c>
      <c r="AE23" s="14">
        <f t="shared" si="19"/>
        <v>10</v>
      </c>
      <c r="AF23" s="16">
        <f t="shared" si="20"/>
        <v>20</v>
      </c>
      <c r="AG23" s="13">
        <v>0</v>
      </c>
      <c r="AH23" s="14">
        <f t="shared" si="21"/>
        <v>20</v>
      </c>
      <c r="AI23" s="15">
        <v>0</v>
      </c>
      <c r="AJ23" s="14">
        <f t="shared" si="22"/>
        <v>20</v>
      </c>
      <c r="AK23" s="16">
        <f t="shared" si="23"/>
        <v>20</v>
      </c>
      <c r="AL23" s="13">
        <v>0</v>
      </c>
      <c r="AM23" s="8">
        <f t="shared" si="24"/>
        <v>8</v>
      </c>
      <c r="AN23" s="15">
        <v>0</v>
      </c>
      <c r="AO23" s="8">
        <f t="shared" si="25"/>
        <v>6</v>
      </c>
      <c r="AP23" s="15">
        <v>0</v>
      </c>
      <c r="AQ23" s="4">
        <f t="shared" si="26"/>
        <v>6</v>
      </c>
      <c r="AR23" s="16">
        <f t="shared" si="27"/>
        <v>20</v>
      </c>
    </row>
    <row r="24" spans="1:44" ht="15" x14ac:dyDescent="0.2">
      <c r="A24" s="56" t="s">
        <v>119</v>
      </c>
      <c r="B24" s="57" t="s">
        <v>120</v>
      </c>
      <c r="C24" s="9">
        <f t="shared" si="5"/>
        <v>20</v>
      </c>
      <c r="D24" s="9">
        <f t="shared" si="6"/>
        <v>20</v>
      </c>
      <c r="E24" s="9">
        <f t="shared" si="7"/>
        <v>20</v>
      </c>
      <c r="F24" s="9">
        <f t="shared" si="8"/>
        <v>20</v>
      </c>
      <c r="G24" s="9">
        <f t="shared" si="9"/>
        <v>20</v>
      </c>
      <c r="H24" s="10">
        <f t="shared" si="10"/>
        <v>100</v>
      </c>
      <c r="I24" s="11" t="str">
        <f t="shared" si="0"/>
        <v>A+</v>
      </c>
      <c r="J24" s="12" t="str">
        <f t="shared" si="1"/>
        <v/>
      </c>
      <c r="K24" s="11" t="str">
        <f t="shared" si="2"/>
        <v/>
      </c>
      <c r="L24" s="13">
        <v>0</v>
      </c>
      <c r="M24" s="14">
        <f t="shared" si="11"/>
        <v>5</v>
      </c>
      <c r="N24" s="15">
        <v>0</v>
      </c>
      <c r="O24" s="14">
        <f t="shared" si="12"/>
        <v>5</v>
      </c>
      <c r="P24" s="15">
        <v>0</v>
      </c>
      <c r="Q24" s="15">
        <f t="shared" si="13"/>
        <v>10</v>
      </c>
      <c r="R24" s="16">
        <f t="shared" si="14"/>
        <v>20</v>
      </c>
      <c r="S24" s="58">
        <v>36366</v>
      </c>
      <c r="T24" s="15">
        <v>0</v>
      </c>
      <c r="U24" s="15">
        <v>0</v>
      </c>
      <c r="V24" s="15">
        <v>0</v>
      </c>
      <c r="W24" s="8">
        <f t="shared" si="15"/>
        <v>10</v>
      </c>
      <c r="X24" s="17">
        <f t="shared" si="3"/>
        <v>0</v>
      </c>
      <c r="Y24" s="18">
        <f t="shared" si="4"/>
        <v>0</v>
      </c>
      <c r="Z24" s="14">
        <f t="shared" si="16"/>
        <v>10</v>
      </c>
      <c r="AA24" s="16">
        <f t="shared" si="17"/>
        <v>20</v>
      </c>
      <c r="AB24" s="13">
        <v>0</v>
      </c>
      <c r="AC24" s="14">
        <f t="shared" si="18"/>
        <v>10</v>
      </c>
      <c r="AD24" s="15">
        <v>0</v>
      </c>
      <c r="AE24" s="14">
        <f t="shared" si="19"/>
        <v>10</v>
      </c>
      <c r="AF24" s="16">
        <f t="shared" si="20"/>
        <v>20</v>
      </c>
      <c r="AG24" s="13">
        <v>0</v>
      </c>
      <c r="AH24" s="14">
        <f t="shared" si="21"/>
        <v>20</v>
      </c>
      <c r="AI24" s="15">
        <v>0</v>
      </c>
      <c r="AJ24" s="14">
        <f t="shared" si="22"/>
        <v>20</v>
      </c>
      <c r="AK24" s="16">
        <f t="shared" si="23"/>
        <v>20</v>
      </c>
      <c r="AL24" s="13">
        <v>0</v>
      </c>
      <c r="AM24" s="8">
        <f t="shared" si="24"/>
        <v>8</v>
      </c>
      <c r="AN24" s="15">
        <v>0</v>
      </c>
      <c r="AO24" s="8">
        <f t="shared" si="25"/>
        <v>6</v>
      </c>
      <c r="AP24" s="15">
        <v>0</v>
      </c>
      <c r="AQ24" s="4">
        <f t="shared" si="26"/>
        <v>6</v>
      </c>
      <c r="AR24" s="16">
        <f t="shared" si="27"/>
        <v>20</v>
      </c>
    </row>
    <row r="25" spans="1:44" ht="15" x14ac:dyDescent="0.2">
      <c r="A25" s="56" t="s">
        <v>87</v>
      </c>
      <c r="B25" s="57" t="s">
        <v>46</v>
      </c>
      <c r="C25" s="9">
        <f t="shared" si="5"/>
        <v>20</v>
      </c>
      <c r="D25" s="9">
        <f t="shared" si="6"/>
        <v>20</v>
      </c>
      <c r="E25" s="9">
        <f t="shared" si="7"/>
        <v>20</v>
      </c>
      <c r="F25" s="9">
        <f t="shared" si="8"/>
        <v>20</v>
      </c>
      <c r="G25" s="9">
        <f t="shared" si="9"/>
        <v>20</v>
      </c>
      <c r="H25" s="10">
        <f t="shared" si="10"/>
        <v>100</v>
      </c>
      <c r="I25" s="11" t="str">
        <f t="shared" si="0"/>
        <v>A+</v>
      </c>
      <c r="J25" s="12" t="str">
        <f t="shared" si="1"/>
        <v/>
      </c>
      <c r="K25" s="11" t="str">
        <f t="shared" si="2"/>
        <v/>
      </c>
      <c r="L25" s="13">
        <v>0</v>
      </c>
      <c r="M25" s="14">
        <f t="shared" si="11"/>
        <v>5</v>
      </c>
      <c r="N25" s="15">
        <v>0</v>
      </c>
      <c r="O25" s="14">
        <f t="shared" si="12"/>
        <v>5</v>
      </c>
      <c r="P25" s="15">
        <v>0</v>
      </c>
      <c r="Q25" s="15">
        <f t="shared" si="13"/>
        <v>10</v>
      </c>
      <c r="R25" s="16">
        <f t="shared" si="14"/>
        <v>20</v>
      </c>
      <c r="S25" s="58">
        <v>29120</v>
      </c>
      <c r="T25" s="15">
        <v>0</v>
      </c>
      <c r="U25" s="15">
        <v>0</v>
      </c>
      <c r="V25" s="15">
        <v>0</v>
      </c>
      <c r="W25" s="8">
        <f t="shared" si="15"/>
        <v>10</v>
      </c>
      <c r="X25" s="17">
        <f t="shared" si="3"/>
        <v>0</v>
      </c>
      <c r="Y25" s="18">
        <f t="shared" si="4"/>
        <v>0</v>
      </c>
      <c r="Z25" s="14">
        <f t="shared" si="16"/>
        <v>10</v>
      </c>
      <c r="AA25" s="16">
        <f t="shared" si="17"/>
        <v>20</v>
      </c>
      <c r="AB25" s="13">
        <v>0</v>
      </c>
      <c r="AC25" s="14">
        <f t="shared" si="18"/>
        <v>10</v>
      </c>
      <c r="AD25" s="15">
        <v>0</v>
      </c>
      <c r="AE25" s="14">
        <f t="shared" si="19"/>
        <v>10</v>
      </c>
      <c r="AF25" s="16">
        <f t="shared" si="20"/>
        <v>20</v>
      </c>
      <c r="AG25" s="13">
        <v>0</v>
      </c>
      <c r="AH25" s="14">
        <f t="shared" si="21"/>
        <v>20</v>
      </c>
      <c r="AI25" s="15">
        <v>0</v>
      </c>
      <c r="AJ25" s="14">
        <f t="shared" si="22"/>
        <v>20</v>
      </c>
      <c r="AK25" s="16">
        <f t="shared" si="23"/>
        <v>20</v>
      </c>
      <c r="AL25" s="13">
        <v>0</v>
      </c>
      <c r="AM25" s="8">
        <f t="shared" si="24"/>
        <v>8</v>
      </c>
      <c r="AN25" s="15">
        <v>0</v>
      </c>
      <c r="AO25" s="8">
        <f t="shared" si="25"/>
        <v>6</v>
      </c>
      <c r="AP25" s="15">
        <v>0</v>
      </c>
      <c r="AQ25" s="4">
        <f t="shared" si="26"/>
        <v>6</v>
      </c>
      <c r="AR25" s="16">
        <f t="shared" si="27"/>
        <v>20</v>
      </c>
    </row>
    <row r="26" spans="1:44" ht="15" x14ac:dyDescent="0.2">
      <c r="A26" s="56" t="s">
        <v>110</v>
      </c>
      <c r="B26" s="57" t="s">
        <v>111</v>
      </c>
      <c r="C26" s="9">
        <f t="shared" si="5"/>
        <v>20</v>
      </c>
      <c r="D26" s="9">
        <f t="shared" si="6"/>
        <v>20</v>
      </c>
      <c r="E26" s="9">
        <f t="shared" si="7"/>
        <v>20</v>
      </c>
      <c r="F26" s="9">
        <f t="shared" si="8"/>
        <v>20</v>
      </c>
      <c r="G26" s="9">
        <f t="shared" si="9"/>
        <v>20</v>
      </c>
      <c r="H26" s="10">
        <f t="shared" si="10"/>
        <v>100</v>
      </c>
      <c r="I26" s="11" t="str">
        <f t="shared" si="0"/>
        <v>A+</v>
      </c>
      <c r="J26" s="12" t="str">
        <f t="shared" si="1"/>
        <v/>
      </c>
      <c r="K26" s="11" t="str">
        <f t="shared" si="2"/>
        <v/>
      </c>
      <c r="L26" s="13">
        <v>0</v>
      </c>
      <c r="M26" s="14">
        <f t="shared" si="11"/>
        <v>5</v>
      </c>
      <c r="N26" s="15">
        <v>0</v>
      </c>
      <c r="O26" s="14">
        <f t="shared" si="12"/>
        <v>5</v>
      </c>
      <c r="P26" s="15">
        <v>0</v>
      </c>
      <c r="Q26" s="15">
        <f t="shared" si="13"/>
        <v>10</v>
      </c>
      <c r="R26" s="16">
        <f t="shared" si="14"/>
        <v>20</v>
      </c>
      <c r="S26" s="58">
        <v>26512</v>
      </c>
      <c r="T26" s="15">
        <v>0</v>
      </c>
      <c r="U26" s="15">
        <v>0</v>
      </c>
      <c r="V26" s="15">
        <v>0</v>
      </c>
      <c r="W26" s="8">
        <f t="shared" si="15"/>
        <v>10</v>
      </c>
      <c r="X26" s="17">
        <f t="shared" si="3"/>
        <v>0</v>
      </c>
      <c r="Y26" s="18">
        <f t="shared" si="4"/>
        <v>0</v>
      </c>
      <c r="Z26" s="14">
        <f t="shared" si="16"/>
        <v>10</v>
      </c>
      <c r="AA26" s="16">
        <f t="shared" si="17"/>
        <v>20</v>
      </c>
      <c r="AB26" s="13">
        <v>0</v>
      </c>
      <c r="AC26" s="14">
        <f t="shared" si="18"/>
        <v>10</v>
      </c>
      <c r="AD26" s="15">
        <v>0</v>
      </c>
      <c r="AE26" s="14">
        <f t="shared" si="19"/>
        <v>10</v>
      </c>
      <c r="AF26" s="16">
        <f t="shared" si="20"/>
        <v>20</v>
      </c>
      <c r="AG26" s="13">
        <v>0</v>
      </c>
      <c r="AH26" s="14">
        <f t="shared" si="21"/>
        <v>20</v>
      </c>
      <c r="AI26" s="15">
        <v>0</v>
      </c>
      <c r="AJ26" s="14">
        <f t="shared" si="22"/>
        <v>20</v>
      </c>
      <c r="AK26" s="16">
        <f t="shared" si="23"/>
        <v>20</v>
      </c>
      <c r="AL26" s="13">
        <v>0</v>
      </c>
      <c r="AM26" s="8">
        <f t="shared" si="24"/>
        <v>8</v>
      </c>
      <c r="AN26" s="15">
        <v>0</v>
      </c>
      <c r="AO26" s="8">
        <f t="shared" si="25"/>
        <v>6</v>
      </c>
      <c r="AP26" s="15">
        <v>0</v>
      </c>
      <c r="AQ26" s="4">
        <f t="shared" si="26"/>
        <v>6</v>
      </c>
      <c r="AR26" s="16">
        <f t="shared" si="27"/>
        <v>20</v>
      </c>
    </row>
    <row r="27" spans="1:44" ht="15" x14ac:dyDescent="0.2">
      <c r="A27" s="56" t="s">
        <v>105</v>
      </c>
      <c r="B27" s="57" t="s">
        <v>106</v>
      </c>
      <c r="C27" s="9">
        <f t="shared" si="5"/>
        <v>20</v>
      </c>
      <c r="D27" s="9">
        <f t="shared" si="6"/>
        <v>20</v>
      </c>
      <c r="E27" s="9">
        <f t="shared" si="7"/>
        <v>20</v>
      </c>
      <c r="F27" s="9">
        <f t="shared" si="8"/>
        <v>20</v>
      </c>
      <c r="G27" s="9">
        <f t="shared" si="9"/>
        <v>20</v>
      </c>
      <c r="H27" s="10">
        <f t="shared" si="10"/>
        <v>100</v>
      </c>
      <c r="I27" s="11" t="str">
        <f t="shared" si="0"/>
        <v>A+</v>
      </c>
      <c r="J27" s="12" t="str">
        <f t="shared" si="1"/>
        <v/>
      </c>
      <c r="K27" s="11" t="str">
        <f t="shared" si="2"/>
        <v/>
      </c>
      <c r="L27" s="13">
        <v>0</v>
      </c>
      <c r="M27" s="14">
        <f t="shared" si="11"/>
        <v>5</v>
      </c>
      <c r="N27" s="15">
        <v>0</v>
      </c>
      <c r="O27" s="14">
        <f t="shared" si="12"/>
        <v>5</v>
      </c>
      <c r="P27" s="15">
        <v>0</v>
      </c>
      <c r="Q27" s="15">
        <f t="shared" si="13"/>
        <v>10</v>
      </c>
      <c r="R27" s="16">
        <f t="shared" si="14"/>
        <v>20</v>
      </c>
      <c r="S27" s="58">
        <v>26040</v>
      </c>
      <c r="T27" s="15">
        <v>0</v>
      </c>
      <c r="U27" s="15">
        <v>0</v>
      </c>
      <c r="V27" s="15">
        <v>0</v>
      </c>
      <c r="W27" s="8">
        <f t="shared" si="15"/>
        <v>10</v>
      </c>
      <c r="X27" s="17">
        <f t="shared" si="3"/>
        <v>0</v>
      </c>
      <c r="Y27" s="18">
        <f t="shared" si="4"/>
        <v>0</v>
      </c>
      <c r="Z27" s="14">
        <f t="shared" si="16"/>
        <v>10</v>
      </c>
      <c r="AA27" s="16">
        <f t="shared" si="17"/>
        <v>20</v>
      </c>
      <c r="AB27" s="13">
        <v>0</v>
      </c>
      <c r="AC27" s="14">
        <f t="shared" si="18"/>
        <v>10</v>
      </c>
      <c r="AD27" s="15">
        <v>0</v>
      </c>
      <c r="AE27" s="14">
        <f t="shared" si="19"/>
        <v>10</v>
      </c>
      <c r="AF27" s="16">
        <f t="shared" si="20"/>
        <v>20</v>
      </c>
      <c r="AG27" s="13">
        <v>0</v>
      </c>
      <c r="AH27" s="14">
        <f t="shared" si="21"/>
        <v>20</v>
      </c>
      <c r="AI27" s="15">
        <v>0</v>
      </c>
      <c r="AJ27" s="14">
        <f t="shared" si="22"/>
        <v>20</v>
      </c>
      <c r="AK27" s="16">
        <f t="shared" si="23"/>
        <v>20</v>
      </c>
      <c r="AL27" s="13">
        <v>0</v>
      </c>
      <c r="AM27" s="8">
        <f t="shared" si="24"/>
        <v>8</v>
      </c>
      <c r="AN27" s="15">
        <v>0</v>
      </c>
      <c r="AO27" s="8">
        <f t="shared" si="25"/>
        <v>6</v>
      </c>
      <c r="AP27" s="15">
        <v>0</v>
      </c>
      <c r="AQ27" s="4">
        <f t="shared" si="26"/>
        <v>6</v>
      </c>
      <c r="AR27" s="16">
        <f t="shared" si="27"/>
        <v>20</v>
      </c>
    </row>
    <row r="28" spans="1:44" ht="15" x14ac:dyDescent="0.2">
      <c r="A28" s="56" t="s">
        <v>101</v>
      </c>
      <c r="B28" s="57" t="s">
        <v>102</v>
      </c>
      <c r="C28" s="9">
        <f t="shared" si="5"/>
        <v>20</v>
      </c>
      <c r="D28" s="9">
        <f t="shared" si="6"/>
        <v>20</v>
      </c>
      <c r="E28" s="9">
        <f t="shared" si="7"/>
        <v>20</v>
      </c>
      <c r="F28" s="9">
        <f t="shared" si="8"/>
        <v>20</v>
      </c>
      <c r="G28" s="9">
        <f t="shared" si="9"/>
        <v>20</v>
      </c>
      <c r="H28" s="10">
        <f t="shared" si="10"/>
        <v>100</v>
      </c>
      <c r="I28" s="11" t="str">
        <f t="shared" si="0"/>
        <v>A+</v>
      </c>
      <c r="J28" s="12" t="str">
        <f t="shared" si="1"/>
        <v/>
      </c>
      <c r="K28" s="11" t="str">
        <f t="shared" si="2"/>
        <v/>
      </c>
      <c r="L28" s="13">
        <v>0</v>
      </c>
      <c r="M28" s="14">
        <f t="shared" si="11"/>
        <v>5</v>
      </c>
      <c r="N28" s="15">
        <v>0</v>
      </c>
      <c r="O28" s="14">
        <f t="shared" si="12"/>
        <v>5</v>
      </c>
      <c r="P28" s="15">
        <v>0</v>
      </c>
      <c r="Q28" s="15">
        <f t="shared" si="13"/>
        <v>10</v>
      </c>
      <c r="R28" s="16">
        <f t="shared" si="14"/>
        <v>20</v>
      </c>
      <c r="S28" s="58">
        <v>25000</v>
      </c>
      <c r="T28" s="15">
        <v>0</v>
      </c>
      <c r="U28" s="15">
        <v>0</v>
      </c>
      <c r="V28" s="15">
        <v>0</v>
      </c>
      <c r="W28" s="8">
        <f t="shared" si="15"/>
        <v>10</v>
      </c>
      <c r="X28" s="17">
        <f t="shared" si="3"/>
        <v>0</v>
      </c>
      <c r="Y28" s="18">
        <f t="shared" si="4"/>
        <v>0</v>
      </c>
      <c r="Z28" s="14">
        <f t="shared" si="16"/>
        <v>10</v>
      </c>
      <c r="AA28" s="16">
        <f t="shared" si="17"/>
        <v>20</v>
      </c>
      <c r="AB28" s="13">
        <v>0</v>
      </c>
      <c r="AC28" s="14">
        <f t="shared" si="18"/>
        <v>10</v>
      </c>
      <c r="AD28" s="15">
        <v>0</v>
      </c>
      <c r="AE28" s="14">
        <f t="shared" si="19"/>
        <v>10</v>
      </c>
      <c r="AF28" s="16">
        <f t="shared" si="20"/>
        <v>20</v>
      </c>
      <c r="AG28" s="13">
        <v>0</v>
      </c>
      <c r="AH28" s="14">
        <f t="shared" si="21"/>
        <v>20</v>
      </c>
      <c r="AI28" s="15">
        <v>0</v>
      </c>
      <c r="AJ28" s="14">
        <f t="shared" si="22"/>
        <v>20</v>
      </c>
      <c r="AK28" s="16">
        <f t="shared" si="23"/>
        <v>20</v>
      </c>
      <c r="AL28" s="13">
        <v>0</v>
      </c>
      <c r="AM28" s="8">
        <f t="shared" si="24"/>
        <v>8</v>
      </c>
      <c r="AN28" s="15">
        <v>0</v>
      </c>
      <c r="AO28" s="8">
        <f t="shared" si="25"/>
        <v>6</v>
      </c>
      <c r="AP28" s="15">
        <v>0</v>
      </c>
      <c r="AQ28" s="4">
        <f t="shared" si="26"/>
        <v>6</v>
      </c>
      <c r="AR28" s="16">
        <f t="shared" si="27"/>
        <v>20</v>
      </c>
    </row>
    <row r="29" spans="1:44" ht="15" x14ac:dyDescent="0.2">
      <c r="A29" s="56" t="s">
        <v>90</v>
      </c>
      <c r="B29" s="57" t="s">
        <v>44</v>
      </c>
      <c r="C29" s="9">
        <f t="shared" si="5"/>
        <v>20</v>
      </c>
      <c r="D29" s="9">
        <f t="shared" si="6"/>
        <v>20</v>
      </c>
      <c r="E29" s="9">
        <f t="shared" si="7"/>
        <v>20</v>
      </c>
      <c r="F29" s="9">
        <f t="shared" si="8"/>
        <v>20</v>
      </c>
      <c r="G29" s="9">
        <f t="shared" si="9"/>
        <v>20</v>
      </c>
      <c r="H29" s="10">
        <f t="shared" si="10"/>
        <v>100</v>
      </c>
      <c r="I29" s="11" t="str">
        <f t="shared" si="0"/>
        <v>A+</v>
      </c>
      <c r="J29" s="12" t="str">
        <f t="shared" si="1"/>
        <v/>
      </c>
      <c r="K29" s="11" t="str">
        <f t="shared" si="2"/>
        <v/>
      </c>
      <c r="L29" s="13">
        <v>0</v>
      </c>
      <c r="M29" s="14">
        <f t="shared" si="11"/>
        <v>5</v>
      </c>
      <c r="N29" s="15">
        <v>0</v>
      </c>
      <c r="O29" s="14">
        <f t="shared" si="12"/>
        <v>5</v>
      </c>
      <c r="P29" s="15">
        <v>0</v>
      </c>
      <c r="Q29" s="15">
        <f t="shared" si="13"/>
        <v>10</v>
      </c>
      <c r="R29" s="16">
        <f t="shared" si="14"/>
        <v>20</v>
      </c>
      <c r="S29" s="58">
        <v>24480</v>
      </c>
      <c r="T29" s="15">
        <v>0</v>
      </c>
      <c r="U29" s="15">
        <v>0</v>
      </c>
      <c r="V29" s="15">
        <v>0</v>
      </c>
      <c r="W29" s="8">
        <f t="shared" si="15"/>
        <v>10</v>
      </c>
      <c r="X29" s="17">
        <f t="shared" si="3"/>
        <v>0</v>
      </c>
      <c r="Y29" s="18">
        <f t="shared" si="4"/>
        <v>0</v>
      </c>
      <c r="Z29" s="14">
        <f t="shared" si="16"/>
        <v>10</v>
      </c>
      <c r="AA29" s="16">
        <f t="shared" si="17"/>
        <v>20</v>
      </c>
      <c r="AB29" s="13">
        <v>0</v>
      </c>
      <c r="AC29" s="14">
        <f t="shared" si="18"/>
        <v>10</v>
      </c>
      <c r="AD29" s="15">
        <v>0</v>
      </c>
      <c r="AE29" s="14">
        <f t="shared" si="19"/>
        <v>10</v>
      </c>
      <c r="AF29" s="16">
        <f t="shared" si="20"/>
        <v>20</v>
      </c>
      <c r="AG29" s="13">
        <v>0</v>
      </c>
      <c r="AH29" s="14">
        <f t="shared" si="21"/>
        <v>20</v>
      </c>
      <c r="AI29" s="15">
        <v>0</v>
      </c>
      <c r="AJ29" s="14">
        <f t="shared" si="22"/>
        <v>20</v>
      </c>
      <c r="AK29" s="16">
        <f t="shared" si="23"/>
        <v>20</v>
      </c>
      <c r="AL29" s="13">
        <v>0</v>
      </c>
      <c r="AM29" s="8">
        <f t="shared" si="24"/>
        <v>8</v>
      </c>
      <c r="AN29" s="15">
        <v>0</v>
      </c>
      <c r="AO29" s="8">
        <f t="shared" si="25"/>
        <v>6</v>
      </c>
      <c r="AP29" s="15">
        <v>0</v>
      </c>
      <c r="AQ29" s="4">
        <f t="shared" si="26"/>
        <v>6</v>
      </c>
      <c r="AR29" s="16">
        <f t="shared" si="27"/>
        <v>20</v>
      </c>
    </row>
    <row r="30" spans="1:44" ht="15" x14ac:dyDescent="0.2">
      <c r="A30" s="56" t="s">
        <v>121</v>
      </c>
      <c r="B30" s="57" t="s">
        <v>122</v>
      </c>
      <c r="C30" s="9">
        <f t="shared" si="5"/>
        <v>20</v>
      </c>
      <c r="D30" s="9">
        <f t="shared" si="6"/>
        <v>20</v>
      </c>
      <c r="E30" s="9">
        <f t="shared" si="7"/>
        <v>20</v>
      </c>
      <c r="F30" s="9">
        <f t="shared" si="8"/>
        <v>20</v>
      </c>
      <c r="G30" s="9">
        <f t="shared" si="9"/>
        <v>20</v>
      </c>
      <c r="H30" s="10">
        <f t="shared" si="10"/>
        <v>100</v>
      </c>
      <c r="I30" s="11" t="str">
        <f t="shared" si="0"/>
        <v>A+</v>
      </c>
      <c r="J30" s="12" t="str">
        <f t="shared" si="1"/>
        <v/>
      </c>
      <c r="K30" s="11" t="str">
        <f t="shared" si="2"/>
        <v/>
      </c>
      <c r="L30" s="13">
        <v>0</v>
      </c>
      <c r="M30" s="14">
        <f t="shared" si="11"/>
        <v>5</v>
      </c>
      <c r="N30" s="15">
        <v>0</v>
      </c>
      <c r="O30" s="14">
        <f t="shared" si="12"/>
        <v>5</v>
      </c>
      <c r="P30" s="15">
        <v>0</v>
      </c>
      <c r="Q30" s="15">
        <f t="shared" si="13"/>
        <v>10</v>
      </c>
      <c r="R30" s="16">
        <f t="shared" si="14"/>
        <v>20</v>
      </c>
      <c r="S30" s="58">
        <v>23040</v>
      </c>
      <c r="T30" s="15">
        <v>0</v>
      </c>
      <c r="U30" s="15">
        <v>0</v>
      </c>
      <c r="V30" s="15">
        <v>0</v>
      </c>
      <c r="W30" s="8">
        <f t="shared" si="15"/>
        <v>10</v>
      </c>
      <c r="X30" s="17">
        <f t="shared" si="3"/>
        <v>0</v>
      </c>
      <c r="Y30" s="18">
        <f t="shared" si="4"/>
        <v>0</v>
      </c>
      <c r="Z30" s="14">
        <f t="shared" si="16"/>
        <v>10</v>
      </c>
      <c r="AA30" s="16">
        <f t="shared" si="17"/>
        <v>20</v>
      </c>
      <c r="AB30" s="13">
        <v>0</v>
      </c>
      <c r="AC30" s="14">
        <f t="shared" si="18"/>
        <v>10</v>
      </c>
      <c r="AD30" s="15">
        <v>0</v>
      </c>
      <c r="AE30" s="14">
        <f t="shared" si="19"/>
        <v>10</v>
      </c>
      <c r="AF30" s="16">
        <f t="shared" si="20"/>
        <v>20</v>
      </c>
      <c r="AG30" s="13">
        <v>0</v>
      </c>
      <c r="AH30" s="14">
        <f t="shared" si="21"/>
        <v>20</v>
      </c>
      <c r="AI30" s="15">
        <v>0</v>
      </c>
      <c r="AJ30" s="14">
        <f t="shared" si="22"/>
        <v>20</v>
      </c>
      <c r="AK30" s="16">
        <f t="shared" si="23"/>
        <v>20</v>
      </c>
      <c r="AL30" s="13">
        <v>0</v>
      </c>
      <c r="AM30" s="8">
        <f t="shared" si="24"/>
        <v>8</v>
      </c>
      <c r="AN30" s="15">
        <v>0</v>
      </c>
      <c r="AO30" s="8">
        <f t="shared" si="25"/>
        <v>6</v>
      </c>
      <c r="AP30" s="15">
        <v>0</v>
      </c>
      <c r="AQ30" s="4">
        <f t="shared" si="26"/>
        <v>6</v>
      </c>
      <c r="AR30" s="16">
        <f t="shared" si="27"/>
        <v>20</v>
      </c>
    </row>
    <row r="31" spans="1:44" ht="15" x14ac:dyDescent="0.2">
      <c r="A31" s="56" t="s">
        <v>91</v>
      </c>
      <c r="B31" s="57" t="s">
        <v>65</v>
      </c>
      <c r="C31" s="9">
        <f t="shared" si="5"/>
        <v>20</v>
      </c>
      <c r="D31" s="9">
        <f t="shared" si="6"/>
        <v>20</v>
      </c>
      <c r="E31" s="9">
        <f t="shared" si="7"/>
        <v>20</v>
      </c>
      <c r="F31" s="9">
        <f t="shared" si="8"/>
        <v>20</v>
      </c>
      <c r="G31" s="9">
        <f t="shared" si="9"/>
        <v>20</v>
      </c>
      <c r="H31" s="10">
        <f t="shared" si="10"/>
        <v>100</v>
      </c>
      <c r="I31" s="11" t="str">
        <f t="shared" si="0"/>
        <v>A+</v>
      </c>
      <c r="J31" s="12" t="str">
        <f t="shared" si="1"/>
        <v/>
      </c>
      <c r="K31" s="11" t="str">
        <f t="shared" si="2"/>
        <v/>
      </c>
      <c r="L31" s="13">
        <v>0</v>
      </c>
      <c r="M31" s="14">
        <f t="shared" si="11"/>
        <v>5</v>
      </c>
      <c r="N31" s="15">
        <v>0</v>
      </c>
      <c r="O31" s="14">
        <f t="shared" si="12"/>
        <v>5</v>
      </c>
      <c r="P31" s="15">
        <v>0</v>
      </c>
      <c r="Q31" s="15">
        <f t="shared" si="13"/>
        <v>10</v>
      </c>
      <c r="R31" s="16">
        <f t="shared" si="14"/>
        <v>20</v>
      </c>
      <c r="S31" s="58">
        <v>22000</v>
      </c>
      <c r="T31" s="15">
        <v>0</v>
      </c>
      <c r="U31" s="15">
        <v>0</v>
      </c>
      <c r="V31" s="15">
        <v>0</v>
      </c>
      <c r="W31" s="8">
        <f t="shared" si="15"/>
        <v>10</v>
      </c>
      <c r="X31" s="17">
        <f t="shared" si="3"/>
        <v>0</v>
      </c>
      <c r="Y31" s="18">
        <f t="shared" si="4"/>
        <v>0</v>
      </c>
      <c r="Z31" s="14">
        <f t="shared" si="16"/>
        <v>10</v>
      </c>
      <c r="AA31" s="16">
        <f t="shared" si="17"/>
        <v>20</v>
      </c>
      <c r="AB31" s="13">
        <v>0</v>
      </c>
      <c r="AC31" s="14">
        <f t="shared" si="18"/>
        <v>10</v>
      </c>
      <c r="AD31" s="15">
        <v>0</v>
      </c>
      <c r="AE31" s="14">
        <f t="shared" si="19"/>
        <v>10</v>
      </c>
      <c r="AF31" s="16">
        <f t="shared" si="20"/>
        <v>20</v>
      </c>
      <c r="AG31" s="13">
        <v>0</v>
      </c>
      <c r="AH31" s="14">
        <f t="shared" si="21"/>
        <v>20</v>
      </c>
      <c r="AI31" s="15">
        <v>0</v>
      </c>
      <c r="AJ31" s="14">
        <f t="shared" si="22"/>
        <v>20</v>
      </c>
      <c r="AK31" s="16">
        <f t="shared" si="23"/>
        <v>20</v>
      </c>
      <c r="AL31" s="13">
        <v>0</v>
      </c>
      <c r="AM31" s="8">
        <f t="shared" si="24"/>
        <v>8</v>
      </c>
      <c r="AN31" s="15">
        <v>0</v>
      </c>
      <c r="AO31" s="8">
        <f t="shared" si="25"/>
        <v>6</v>
      </c>
      <c r="AP31" s="15">
        <v>0</v>
      </c>
      <c r="AQ31" s="4">
        <f t="shared" si="26"/>
        <v>6</v>
      </c>
      <c r="AR31" s="16">
        <f t="shared" si="27"/>
        <v>20</v>
      </c>
    </row>
    <row r="32" spans="1:44" ht="15" x14ac:dyDescent="0.2">
      <c r="A32" s="56" t="s">
        <v>112</v>
      </c>
      <c r="B32" s="57" t="s">
        <v>113</v>
      </c>
      <c r="C32" s="9">
        <f t="shared" si="5"/>
        <v>20</v>
      </c>
      <c r="D32" s="9">
        <f t="shared" si="6"/>
        <v>20</v>
      </c>
      <c r="E32" s="9">
        <f t="shared" si="7"/>
        <v>20</v>
      </c>
      <c r="F32" s="9">
        <f t="shared" si="8"/>
        <v>20</v>
      </c>
      <c r="G32" s="9">
        <f t="shared" si="9"/>
        <v>20</v>
      </c>
      <c r="H32" s="10">
        <f t="shared" si="10"/>
        <v>100</v>
      </c>
      <c r="I32" s="11" t="str">
        <f t="shared" si="0"/>
        <v>A+</v>
      </c>
      <c r="J32" s="12" t="str">
        <f t="shared" si="1"/>
        <v/>
      </c>
      <c r="K32" s="11" t="str">
        <f t="shared" si="2"/>
        <v/>
      </c>
      <c r="L32" s="13">
        <v>0</v>
      </c>
      <c r="M32" s="14">
        <f t="shared" si="11"/>
        <v>5</v>
      </c>
      <c r="N32" s="15">
        <v>0</v>
      </c>
      <c r="O32" s="14">
        <f t="shared" si="12"/>
        <v>5</v>
      </c>
      <c r="P32" s="15">
        <v>0</v>
      </c>
      <c r="Q32" s="15">
        <f t="shared" si="13"/>
        <v>10</v>
      </c>
      <c r="R32" s="16">
        <f t="shared" si="14"/>
        <v>20</v>
      </c>
      <c r="S32" s="58">
        <v>19500</v>
      </c>
      <c r="T32" s="15">
        <v>0</v>
      </c>
      <c r="U32" s="15">
        <v>0</v>
      </c>
      <c r="V32" s="15">
        <v>0</v>
      </c>
      <c r="W32" s="8">
        <f t="shared" si="15"/>
        <v>10</v>
      </c>
      <c r="X32" s="17">
        <f t="shared" si="3"/>
        <v>0</v>
      </c>
      <c r="Y32" s="18">
        <f t="shared" si="4"/>
        <v>0</v>
      </c>
      <c r="Z32" s="14">
        <f t="shared" si="16"/>
        <v>10</v>
      </c>
      <c r="AA32" s="16">
        <f t="shared" si="17"/>
        <v>20</v>
      </c>
      <c r="AB32" s="13">
        <v>0</v>
      </c>
      <c r="AC32" s="14">
        <f t="shared" si="18"/>
        <v>10</v>
      </c>
      <c r="AD32" s="15">
        <v>0</v>
      </c>
      <c r="AE32" s="14">
        <f t="shared" si="19"/>
        <v>10</v>
      </c>
      <c r="AF32" s="16">
        <f t="shared" si="20"/>
        <v>20</v>
      </c>
      <c r="AG32" s="13">
        <v>0</v>
      </c>
      <c r="AH32" s="14">
        <f t="shared" si="21"/>
        <v>20</v>
      </c>
      <c r="AI32" s="15">
        <v>0</v>
      </c>
      <c r="AJ32" s="14">
        <f t="shared" si="22"/>
        <v>20</v>
      </c>
      <c r="AK32" s="16">
        <f t="shared" si="23"/>
        <v>20</v>
      </c>
      <c r="AL32" s="13">
        <v>0</v>
      </c>
      <c r="AM32" s="8">
        <f t="shared" si="24"/>
        <v>8</v>
      </c>
      <c r="AN32" s="15">
        <v>0</v>
      </c>
      <c r="AO32" s="8">
        <f t="shared" si="25"/>
        <v>6</v>
      </c>
      <c r="AP32" s="15">
        <v>0</v>
      </c>
      <c r="AQ32" s="4">
        <f t="shared" si="26"/>
        <v>6</v>
      </c>
      <c r="AR32" s="16">
        <f t="shared" si="27"/>
        <v>20</v>
      </c>
    </row>
    <row r="33" spans="1:44" ht="15" x14ac:dyDescent="0.2">
      <c r="A33" s="56" t="s">
        <v>88</v>
      </c>
      <c r="B33" s="57" t="s">
        <v>45</v>
      </c>
      <c r="C33" s="9">
        <f t="shared" si="5"/>
        <v>20</v>
      </c>
      <c r="D33" s="9">
        <f t="shared" si="6"/>
        <v>20</v>
      </c>
      <c r="E33" s="9">
        <f t="shared" si="7"/>
        <v>20</v>
      </c>
      <c r="F33" s="9">
        <f t="shared" si="8"/>
        <v>20</v>
      </c>
      <c r="G33" s="9">
        <f t="shared" si="9"/>
        <v>20</v>
      </c>
      <c r="H33" s="10">
        <f t="shared" si="10"/>
        <v>100</v>
      </c>
      <c r="I33" s="11" t="str">
        <f t="shared" si="0"/>
        <v>A+</v>
      </c>
      <c r="J33" s="12" t="str">
        <f t="shared" si="1"/>
        <v/>
      </c>
      <c r="K33" s="11" t="str">
        <f t="shared" si="2"/>
        <v/>
      </c>
      <c r="L33" s="13">
        <v>0</v>
      </c>
      <c r="M33" s="14">
        <f t="shared" si="11"/>
        <v>5</v>
      </c>
      <c r="N33" s="15">
        <v>0</v>
      </c>
      <c r="O33" s="14">
        <f t="shared" si="12"/>
        <v>5</v>
      </c>
      <c r="P33" s="15">
        <v>0</v>
      </c>
      <c r="Q33" s="15">
        <f t="shared" si="13"/>
        <v>10</v>
      </c>
      <c r="R33" s="16">
        <f t="shared" si="14"/>
        <v>20</v>
      </c>
      <c r="S33" s="58">
        <v>14926</v>
      </c>
      <c r="T33" s="15">
        <v>0</v>
      </c>
      <c r="U33" s="15">
        <v>0</v>
      </c>
      <c r="V33" s="15">
        <v>0</v>
      </c>
      <c r="W33" s="8">
        <f t="shared" si="15"/>
        <v>10</v>
      </c>
      <c r="X33" s="17">
        <f t="shared" si="3"/>
        <v>0</v>
      </c>
      <c r="Y33" s="18">
        <f t="shared" si="4"/>
        <v>0</v>
      </c>
      <c r="Z33" s="14">
        <f t="shared" si="16"/>
        <v>10</v>
      </c>
      <c r="AA33" s="16">
        <f t="shared" si="17"/>
        <v>20</v>
      </c>
      <c r="AB33" s="13">
        <v>0</v>
      </c>
      <c r="AC33" s="14">
        <f t="shared" si="18"/>
        <v>10</v>
      </c>
      <c r="AD33" s="15">
        <v>0</v>
      </c>
      <c r="AE33" s="14">
        <f t="shared" si="19"/>
        <v>10</v>
      </c>
      <c r="AF33" s="16">
        <f t="shared" si="20"/>
        <v>20</v>
      </c>
      <c r="AG33" s="13">
        <v>0</v>
      </c>
      <c r="AH33" s="14">
        <f t="shared" si="21"/>
        <v>20</v>
      </c>
      <c r="AI33" s="15">
        <v>0</v>
      </c>
      <c r="AJ33" s="14">
        <f t="shared" si="22"/>
        <v>20</v>
      </c>
      <c r="AK33" s="16">
        <f t="shared" si="23"/>
        <v>20</v>
      </c>
      <c r="AL33" s="13">
        <v>0</v>
      </c>
      <c r="AM33" s="8">
        <f t="shared" si="24"/>
        <v>8</v>
      </c>
      <c r="AN33" s="15">
        <v>0</v>
      </c>
      <c r="AO33" s="8">
        <f t="shared" si="25"/>
        <v>6</v>
      </c>
      <c r="AP33" s="15">
        <v>0</v>
      </c>
      <c r="AQ33" s="4">
        <f t="shared" si="26"/>
        <v>6</v>
      </c>
      <c r="AR33" s="16">
        <f t="shared" si="27"/>
        <v>20</v>
      </c>
    </row>
    <row r="34" spans="1:44" ht="15" x14ac:dyDescent="0.2">
      <c r="A34" s="56" t="s">
        <v>123</v>
      </c>
      <c r="B34" s="57" t="s">
        <v>124</v>
      </c>
      <c r="C34" s="9">
        <f t="shared" si="5"/>
        <v>20</v>
      </c>
      <c r="D34" s="9">
        <f t="shared" si="6"/>
        <v>20</v>
      </c>
      <c r="E34" s="9">
        <f t="shared" si="7"/>
        <v>20</v>
      </c>
      <c r="F34" s="9">
        <f t="shared" si="8"/>
        <v>20</v>
      </c>
      <c r="G34" s="9">
        <f t="shared" si="9"/>
        <v>20</v>
      </c>
      <c r="H34" s="10">
        <f t="shared" si="10"/>
        <v>100</v>
      </c>
      <c r="I34" s="11" t="str">
        <f t="shared" si="0"/>
        <v>A+</v>
      </c>
      <c r="J34" s="12" t="str">
        <f t="shared" si="1"/>
        <v/>
      </c>
      <c r="K34" s="11" t="str">
        <f t="shared" si="2"/>
        <v/>
      </c>
      <c r="L34" s="13">
        <v>0</v>
      </c>
      <c r="M34" s="14">
        <f t="shared" si="11"/>
        <v>5</v>
      </c>
      <c r="N34" s="15">
        <v>0</v>
      </c>
      <c r="O34" s="14">
        <f t="shared" si="12"/>
        <v>5</v>
      </c>
      <c r="P34" s="15">
        <v>0</v>
      </c>
      <c r="Q34" s="15">
        <f t="shared" si="13"/>
        <v>10</v>
      </c>
      <c r="R34" s="16">
        <f t="shared" si="14"/>
        <v>20</v>
      </c>
      <c r="S34" s="58">
        <v>13000</v>
      </c>
      <c r="T34" s="15">
        <v>0</v>
      </c>
      <c r="U34" s="15">
        <v>0</v>
      </c>
      <c r="V34" s="15">
        <v>0</v>
      </c>
      <c r="W34" s="8">
        <f t="shared" si="15"/>
        <v>10</v>
      </c>
      <c r="X34" s="17">
        <f t="shared" si="3"/>
        <v>0</v>
      </c>
      <c r="Y34" s="18">
        <f t="shared" si="4"/>
        <v>0</v>
      </c>
      <c r="Z34" s="14">
        <f t="shared" si="16"/>
        <v>10</v>
      </c>
      <c r="AA34" s="16">
        <f t="shared" si="17"/>
        <v>20</v>
      </c>
      <c r="AB34" s="13">
        <v>0</v>
      </c>
      <c r="AC34" s="14">
        <f t="shared" si="18"/>
        <v>10</v>
      </c>
      <c r="AD34" s="15">
        <v>0</v>
      </c>
      <c r="AE34" s="14">
        <f t="shared" si="19"/>
        <v>10</v>
      </c>
      <c r="AF34" s="16">
        <f t="shared" si="20"/>
        <v>20</v>
      </c>
      <c r="AG34" s="13">
        <v>0</v>
      </c>
      <c r="AH34" s="14">
        <f t="shared" si="21"/>
        <v>20</v>
      </c>
      <c r="AI34" s="15">
        <v>0</v>
      </c>
      <c r="AJ34" s="14">
        <f t="shared" si="22"/>
        <v>20</v>
      </c>
      <c r="AK34" s="16">
        <f t="shared" si="23"/>
        <v>20</v>
      </c>
      <c r="AL34" s="13">
        <v>0</v>
      </c>
      <c r="AM34" s="8">
        <f t="shared" si="24"/>
        <v>8</v>
      </c>
      <c r="AN34" s="15">
        <v>0</v>
      </c>
      <c r="AO34" s="8">
        <f t="shared" si="25"/>
        <v>6</v>
      </c>
      <c r="AP34" s="15">
        <v>0</v>
      </c>
      <c r="AQ34" s="4">
        <f t="shared" si="26"/>
        <v>6</v>
      </c>
      <c r="AR34" s="16">
        <f t="shared" si="27"/>
        <v>20</v>
      </c>
    </row>
    <row r="35" spans="1:44" ht="15" x14ac:dyDescent="0.2">
      <c r="A35" s="56" t="s">
        <v>85</v>
      </c>
      <c r="B35" s="57" t="s">
        <v>47</v>
      </c>
      <c r="C35" s="9">
        <f t="shared" si="5"/>
        <v>20</v>
      </c>
      <c r="D35" s="9">
        <f t="shared" si="6"/>
        <v>20</v>
      </c>
      <c r="E35" s="9">
        <f t="shared" si="7"/>
        <v>20</v>
      </c>
      <c r="F35" s="9">
        <f t="shared" si="8"/>
        <v>20</v>
      </c>
      <c r="G35" s="9">
        <f t="shared" si="9"/>
        <v>20</v>
      </c>
      <c r="H35" s="10">
        <f t="shared" si="10"/>
        <v>100</v>
      </c>
      <c r="I35" s="11" t="str">
        <f t="shared" si="0"/>
        <v>A+</v>
      </c>
      <c r="J35" s="12" t="str">
        <f t="shared" si="1"/>
        <v/>
      </c>
      <c r="K35" s="11" t="str">
        <f t="shared" si="2"/>
        <v/>
      </c>
      <c r="L35" s="13">
        <v>0</v>
      </c>
      <c r="M35" s="14">
        <f t="shared" si="11"/>
        <v>5</v>
      </c>
      <c r="N35" s="15">
        <v>0</v>
      </c>
      <c r="O35" s="14">
        <f t="shared" si="12"/>
        <v>5</v>
      </c>
      <c r="P35" s="15">
        <v>0</v>
      </c>
      <c r="Q35" s="15">
        <f t="shared" si="13"/>
        <v>10</v>
      </c>
      <c r="R35" s="16">
        <f t="shared" si="14"/>
        <v>20</v>
      </c>
      <c r="S35" s="58">
        <v>12000</v>
      </c>
      <c r="T35" s="15">
        <v>0</v>
      </c>
      <c r="U35" s="15">
        <v>0</v>
      </c>
      <c r="V35" s="15">
        <v>0</v>
      </c>
      <c r="W35" s="8">
        <f t="shared" si="15"/>
        <v>10</v>
      </c>
      <c r="X35" s="17">
        <f t="shared" si="3"/>
        <v>0</v>
      </c>
      <c r="Y35" s="18">
        <f t="shared" si="4"/>
        <v>0</v>
      </c>
      <c r="Z35" s="14">
        <f t="shared" si="16"/>
        <v>10</v>
      </c>
      <c r="AA35" s="16">
        <f t="shared" si="17"/>
        <v>20</v>
      </c>
      <c r="AB35" s="13">
        <v>0</v>
      </c>
      <c r="AC35" s="14">
        <f t="shared" si="18"/>
        <v>10</v>
      </c>
      <c r="AD35" s="15">
        <v>0</v>
      </c>
      <c r="AE35" s="14">
        <f t="shared" si="19"/>
        <v>10</v>
      </c>
      <c r="AF35" s="16">
        <f t="shared" si="20"/>
        <v>20</v>
      </c>
      <c r="AG35" s="13">
        <v>0</v>
      </c>
      <c r="AH35" s="14">
        <f t="shared" si="21"/>
        <v>20</v>
      </c>
      <c r="AI35" s="15">
        <v>0</v>
      </c>
      <c r="AJ35" s="14">
        <f t="shared" si="22"/>
        <v>20</v>
      </c>
      <c r="AK35" s="16">
        <f t="shared" si="23"/>
        <v>20</v>
      </c>
      <c r="AL35" s="13">
        <v>0</v>
      </c>
      <c r="AM35" s="8">
        <f t="shared" si="24"/>
        <v>8</v>
      </c>
      <c r="AN35" s="15">
        <v>0</v>
      </c>
      <c r="AO35" s="8">
        <f t="shared" si="25"/>
        <v>6</v>
      </c>
      <c r="AP35" s="15">
        <v>0</v>
      </c>
      <c r="AQ35" s="4">
        <f t="shared" si="26"/>
        <v>6</v>
      </c>
      <c r="AR35" s="16">
        <f t="shared" si="27"/>
        <v>20</v>
      </c>
    </row>
    <row r="36" spans="1:44" ht="15" x14ac:dyDescent="0.2">
      <c r="A36" s="56" t="s">
        <v>125</v>
      </c>
      <c r="B36" s="57" t="s">
        <v>126</v>
      </c>
      <c r="C36" s="9">
        <f t="shared" si="5"/>
        <v>20</v>
      </c>
      <c r="D36" s="9">
        <f t="shared" si="6"/>
        <v>20</v>
      </c>
      <c r="E36" s="9">
        <f t="shared" si="7"/>
        <v>20</v>
      </c>
      <c r="F36" s="9">
        <f t="shared" si="8"/>
        <v>20</v>
      </c>
      <c r="G36" s="9">
        <f t="shared" si="9"/>
        <v>20</v>
      </c>
      <c r="H36" s="10">
        <f t="shared" si="10"/>
        <v>100</v>
      </c>
      <c r="I36" s="11" t="str">
        <f t="shared" si="0"/>
        <v>A+</v>
      </c>
      <c r="J36" s="12" t="str">
        <f t="shared" si="1"/>
        <v/>
      </c>
      <c r="K36" s="11" t="str">
        <f t="shared" si="2"/>
        <v/>
      </c>
      <c r="L36" s="13">
        <v>0</v>
      </c>
      <c r="M36" s="14">
        <f t="shared" si="11"/>
        <v>5</v>
      </c>
      <c r="N36" s="15">
        <v>0</v>
      </c>
      <c r="O36" s="14">
        <f t="shared" si="12"/>
        <v>5</v>
      </c>
      <c r="P36" s="15">
        <v>0</v>
      </c>
      <c r="Q36" s="15">
        <f t="shared" si="13"/>
        <v>10</v>
      </c>
      <c r="R36" s="16">
        <f t="shared" si="14"/>
        <v>20</v>
      </c>
      <c r="S36" s="58">
        <v>9600</v>
      </c>
      <c r="T36" s="15">
        <v>0</v>
      </c>
      <c r="U36" s="15">
        <v>0</v>
      </c>
      <c r="V36" s="15">
        <v>0</v>
      </c>
      <c r="W36" s="8">
        <f t="shared" si="15"/>
        <v>10</v>
      </c>
      <c r="X36" s="17">
        <f t="shared" si="3"/>
        <v>0</v>
      </c>
      <c r="Y36" s="18">
        <f t="shared" si="4"/>
        <v>0</v>
      </c>
      <c r="Z36" s="14">
        <f t="shared" si="16"/>
        <v>10</v>
      </c>
      <c r="AA36" s="16">
        <f t="shared" si="17"/>
        <v>20</v>
      </c>
      <c r="AB36" s="13">
        <v>0</v>
      </c>
      <c r="AC36" s="14">
        <f t="shared" si="18"/>
        <v>10</v>
      </c>
      <c r="AD36" s="15">
        <v>0</v>
      </c>
      <c r="AE36" s="14">
        <f t="shared" si="19"/>
        <v>10</v>
      </c>
      <c r="AF36" s="16">
        <f t="shared" si="20"/>
        <v>20</v>
      </c>
      <c r="AG36" s="13">
        <v>0</v>
      </c>
      <c r="AH36" s="14">
        <f t="shared" si="21"/>
        <v>20</v>
      </c>
      <c r="AI36" s="15">
        <v>0</v>
      </c>
      <c r="AJ36" s="14">
        <f t="shared" si="22"/>
        <v>20</v>
      </c>
      <c r="AK36" s="16">
        <f t="shared" si="23"/>
        <v>20</v>
      </c>
      <c r="AL36" s="13">
        <v>0</v>
      </c>
      <c r="AM36" s="8">
        <f t="shared" si="24"/>
        <v>8</v>
      </c>
      <c r="AN36" s="15">
        <v>0</v>
      </c>
      <c r="AO36" s="8">
        <f t="shared" si="25"/>
        <v>6</v>
      </c>
      <c r="AP36" s="15">
        <v>0</v>
      </c>
      <c r="AQ36" s="4">
        <f t="shared" si="26"/>
        <v>6</v>
      </c>
      <c r="AR36" s="16">
        <f t="shared" si="27"/>
        <v>20</v>
      </c>
    </row>
    <row r="37" spans="1:44" ht="15" x14ac:dyDescent="0.2">
      <c r="A37" s="56" t="s">
        <v>95</v>
      </c>
      <c r="B37" s="57" t="s">
        <v>41</v>
      </c>
      <c r="C37" s="9">
        <f t="shared" si="5"/>
        <v>15</v>
      </c>
      <c r="D37" s="9">
        <f t="shared" si="6"/>
        <v>0</v>
      </c>
      <c r="E37" s="9">
        <f t="shared" si="7"/>
        <v>20</v>
      </c>
      <c r="F37" s="9">
        <f t="shared" si="8"/>
        <v>20</v>
      </c>
      <c r="G37" s="9">
        <f t="shared" si="9"/>
        <v>20</v>
      </c>
      <c r="H37" s="10">
        <f t="shared" si="10"/>
        <v>75</v>
      </c>
      <c r="I37" s="11" t="str">
        <f t="shared" si="0"/>
        <v/>
      </c>
      <c r="J37" s="12" t="str">
        <f t="shared" si="1"/>
        <v>C</v>
      </c>
      <c r="K37" s="11" t="str">
        <f t="shared" si="2"/>
        <v/>
      </c>
      <c r="L37" s="13">
        <v>5</v>
      </c>
      <c r="M37" s="14">
        <f t="shared" si="11"/>
        <v>0</v>
      </c>
      <c r="N37" s="15">
        <v>0</v>
      </c>
      <c r="O37" s="14">
        <f t="shared" si="12"/>
        <v>5</v>
      </c>
      <c r="P37" s="15">
        <v>0</v>
      </c>
      <c r="Q37" s="15">
        <f t="shared" si="13"/>
        <v>10</v>
      </c>
      <c r="R37" s="16">
        <f t="shared" si="14"/>
        <v>15</v>
      </c>
      <c r="S37" s="58">
        <v>8672</v>
      </c>
      <c r="T37" s="15">
        <v>2528</v>
      </c>
      <c r="U37" s="15">
        <v>0</v>
      </c>
      <c r="V37" s="15">
        <v>0</v>
      </c>
      <c r="W37" s="8">
        <f t="shared" si="15"/>
        <v>0</v>
      </c>
      <c r="X37" s="17">
        <f t="shared" si="3"/>
        <v>2528</v>
      </c>
      <c r="Y37" s="18">
        <f t="shared" si="4"/>
        <v>291512.91512915131</v>
      </c>
      <c r="Z37" s="14">
        <f t="shared" si="16"/>
        <v>0</v>
      </c>
      <c r="AA37" s="16">
        <f t="shared" si="17"/>
        <v>0</v>
      </c>
      <c r="AB37" s="13">
        <v>0</v>
      </c>
      <c r="AC37" s="14">
        <f t="shared" si="18"/>
        <v>10</v>
      </c>
      <c r="AD37" s="15">
        <v>0</v>
      </c>
      <c r="AE37" s="14">
        <f t="shared" si="19"/>
        <v>10</v>
      </c>
      <c r="AF37" s="16">
        <f t="shared" si="20"/>
        <v>20</v>
      </c>
      <c r="AG37" s="13">
        <v>0</v>
      </c>
      <c r="AH37" s="14">
        <f t="shared" si="21"/>
        <v>20</v>
      </c>
      <c r="AI37" s="15">
        <v>0</v>
      </c>
      <c r="AJ37" s="14">
        <f t="shared" si="22"/>
        <v>20</v>
      </c>
      <c r="AK37" s="16">
        <f t="shared" si="23"/>
        <v>20</v>
      </c>
      <c r="AL37" s="13">
        <v>0</v>
      </c>
      <c r="AM37" s="8">
        <f t="shared" si="24"/>
        <v>8</v>
      </c>
      <c r="AN37" s="15">
        <v>0</v>
      </c>
      <c r="AO37" s="8">
        <f t="shared" si="25"/>
        <v>6</v>
      </c>
      <c r="AP37" s="15">
        <v>0</v>
      </c>
      <c r="AQ37" s="4">
        <f t="shared" si="26"/>
        <v>6</v>
      </c>
      <c r="AR37" s="16">
        <f t="shared" si="27"/>
        <v>20</v>
      </c>
    </row>
    <row r="38" spans="1:44" ht="15" x14ac:dyDescent="0.2">
      <c r="A38" s="56" t="s">
        <v>127</v>
      </c>
      <c r="B38" s="57" t="s">
        <v>128</v>
      </c>
      <c r="C38" s="9">
        <f t="shared" si="5"/>
        <v>20</v>
      </c>
      <c r="D38" s="9">
        <f t="shared" si="6"/>
        <v>20</v>
      </c>
      <c r="E38" s="9">
        <f t="shared" si="7"/>
        <v>20</v>
      </c>
      <c r="F38" s="9">
        <f t="shared" si="8"/>
        <v>20</v>
      </c>
      <c r="G38" s="9">
        <f t="shared" si="9"/>
        <v>20</v>
      </c>
      <c r="H38" s="10">
        <f t="shared" si="10"/>
        <v>100</v>
      </c>
      <c r="I38" s="11" t="str">
        <f t="shared" si="0"/>
        <v>A+</v>
      </c>
      <c r="J38" s="12" t="str">
        <f t="shared" si="1"/>
        <v/>
      </c>
      <c r="K38" s="11" t="str">
        <f t="shared" si="2"/>
        <v/>
      </c>
      <c r="L38" s="13">
        <v>0</v>
      </c>
      <c r="M38" s="14">
        <f t="shared" si="11"/>
        <v>5</v>
      </c>
      <c r="N38" s="15">
        <v>0</v>
      </c>
      <c r="O38" s="14">
        <f t="shared" si="12"/>
        <v>5</v>
      </c>
      <c r="P38" s="15">
        <v>0</v>
      </c>
      <c r="Q38" s="15">
        <f t="shared" si="13"/>
        <v>10</v>
      </c>
      <c r="R38" s="16">
        <f t="shared" si="14"/>
        <v>20</v>
      </c>
      <c r="S38" s="58">
        <v>8000</v>
      </c>
      <c r="T38" s="15">
        <v>0</v>
      </c>
      <c r="U38" s="15">
        <v>0</v>
      </c>
      <c r="V38" s="15">
        <v>0</v>
      </c>
      <c r="W38" s="8">
        <f t="shared" si="15"/>
        <v>10</v>
      </c>
      <c r="X38" s="17">
        <f t="shared" si="3"/>
        <v>0</v>
      </c>
      <c r="Y38" s="18">
        <f t="shared" si="4"/>
        <v>0</v>
      </c>
      <c r="Z38" s="14">
        <f t="shared" si="16"/>
        <v>10</v>
      </c>
      <c r="AA38" s="16">
        <f t="shared" si="17"/>
        <v>20</v>
      </c>
      <c r="AB38" s="13">
        <v>0</v>
      </c>
      <c r="AC38" s="14">
        <f t="shared" si="18"/>
        <v>10</v>
      </c>
      <c r="AD38" s="15">
        <v>0</v>
      </c>
      <c r="AE38" s="14">
        <f t="shared" si="19"/>
        <v>10</v>
      </c>
      <c r="AF38" s="16">
        <f t="shared" si="20"/>
        <v>20</v>
      </c>
      <c r="AG38" s="13">
        <v>0</v>
      </c>
      <c r="AH38" s="14">
        <f t="shared" si="21"/>
        <v>20</v>
      </c>
      <c r="AI38" s="15">
        <v>0</v>
      </c>
      <c r="AJ38" s="14">
        <f t="shared" si="22"/>
        <v>20</v>
      </c>
      <c r="AK38" s="16">
        <f t="shared" si="23"/>
        <v>20</v>
      </c>
      <c r="AL38" s="13">
        <v>0</v>
      </c>
      <c r="AM38" s="8">
        <f t="shared" si="24"/>
        <v>8</v>
      </c>
      <c r="AN38" s="15">
        <v>0</v>
      </c>
      <c r="AO38" s="8">
        <f t="shared" si="25"/>
        <v>6</v>
      </c>
      <c r="AP38" s="15">
        <v>0</v>
      </c>
      <c r="AQ38" s="4">
        <f t="shared" si="26"/>
        <v>6</v>
      </c>
      <c r="AR38" s="16">
        <f t="shared" si="27"/>
        <v>20</v>
      </c>
    </row>
    <row r="39" spans="1:44" ht="15" x14ac:dyDescent="0.2">
      <c r="A39" s="56" t="s">
        <v>92</v>
      </c>
      <c r="B39" s="57" t="s">
        <v>42</v>
      </c>
      <c r="C39" s="9">
        <f t="shared" si="5"/>
        <v>20</v>
      </c>
      <c r="D39" s="9">
        <f t="shared" si="6"/>
        <v>20</v>
      </c>
      <c r="E39" s="9">
        <f t="shared" si="7"/>
        <v>20</v>
      </c>
      <c r="F39" s="9">
        <f t="shared" si="8"/>
        <v>20</v>
      </c>
      <c r="G39" s="9">
        <f t="shared" si="9"/>
        <v>20</v>
      </c>
      <c r="H39" s="10">
        <f t="shared" si="10"/>
        <v>100</v>
      </c>
      <c r="I39" s="11" t="str">
        <f t="shared" si="0"/>
        <v>A+</v>
      </c>
      <c r="J39" s="12" t="str">
        <f t="shared" si="1"/>
        <v/>
      </c>
      <c r="K39" s="11" t="str">
        <f t="shared" si="2"/>
        <v/>
      </c>
      <c r="L39" s="13">
        <v>0</v>
      </c>
      <c r="M39" s="14">
        <f t="shared" si="11"/>
        <v>5</v>
      </c>
      <c r="N39" s="15">
        <v>0</v>
      </c>
      <c r="O39" s="14">
        <f t="shared" si="12"/>
        <v>5</v>
      </c>
      <c r="P39" s="15">
        <v>0</v>
      </c>
      <c r="Q39" s="15">
        <f t="shared" si="13"/>
        <v>10</v>
      </c>
      <c r="R39" s="16">
        <f t="shared" si="14"/>
        <v>20</v>
      </c>
      <c r="S39" s="58">
        <v>7500</v>
      </c>
      <c r="T39" s="15">
        <v>0</v>
      </c>
      <c r="U39" s="15">
        <v>0</v>
      </c>
      <c r="V39" s="15">
        <v>0</v>
      </c>
      <c r="W39" s="8">
        <f t="shared" si="15"/>
        <v>10</v>
      </c>
      <c r="X39" s="17">
        <f t="shared" si="3"/>
        <v>0</v>
      </c>
      <c r="Y39" s="18">
        <f t="shared" si="4"/>
        <v>0</v>
      </c>
      <c r="Z39" s="14">
        <f t="shared" si="16"/>
        <v>10</v>
      </c>
      <c r="AA39" s="16">
        <f t="shared" si="17"/>
        <v>20</v>
      </c>
      <c r="AB39" s="13">
        <v>0</v>
      </c>
      <c r="AC39" s="14">
        <f t="shared" si="18"/>
        <v>10</v>
      </c>
      <c r="AD39" s="15">
        <v>0</v>
      </c>
      <c r="AE39" s="14">
        <f t="shared" si="19"/>
        <v>10</v>
      </c>
      <c r="AF39" s="16">
        <f t="shared" si="20"/>
        <v>20</v>
      </c>
      <c r="AG39" s="13">
        <v>0</v>
      </c>
      <c r="AH39" s="14">
        <f t="shared" si="21"/>
        <v>20</v>
      </c>
      <c r="AI39" s="15">
        <v>0</v>
      </c>
      <c r="AJ39" s="14">
        <f t="shared" si="22"/>
        <v>20</v>
      </c>
      <c r="AK39" s="16">
        <f t="shared" si="23"/>
        <v>20</v>
      </c>
      <c r="AL39" s="13">
        <v>0</v>
      </c>
      <c r="AM39" s="8">
        <f t="shared" si="24"/>
        <v>8</v>
      </c>
      <c r="AN39" s="15">
        <v>0</v>
      </c>
      <c r="AO39" s="8">
        <f t="shared" si="25"/>
        <v>6</v>
      </c>
      <c r="AP39" s="15">
        <v>0</v>
      </c>
      <c r="AQ39" s="4">
        <f t="shared" si="26"/>
        <v>6</v>
      </c>
      <c r="AR39" s="16">
        <f t="shared" si="27"/>
        <v>20</v>
      </c>
    </row>
    <row r="40" spans="1:44" ht="15" x14ac:dyDescent="0.2">
      <c r="A40" s="56" t="s">
        <v>94</v>
      </c>
      <c r="B40" s="57" t="s">
        <v>43</v>
      </c>
      <c r="C40" s="9">
        <f t="shared" si="5"/>
        <v>20</v>
      </c>
      <c r="D40" s="9">
        <f t="shared" si="6"/>
        <v>20</v>
      </c>
      <c r="E40" s="9">
        <f t="shared" si="7"/>
        <v>20</v>
      </c>
      <c r="F40" s="9">
        <f t="shared" si="8"/>
        <v>20</v>
      </c>
      <c r="G40" s="9">
        <f t="shared" si="9"/>
        <v>20</v>
      </c>
      <c r="H40" s="10">
        <f t="shared" si="10"/>
        <v>100</v>
      </c>
      <c r="I40" s="11" t="str">
        <f t="shared" si="0"/>
        <v>A+</v>
      </c>
      <c r="J40" s="12" t="str">
        <f t="shared" si="1"/>
        <v/>
      </c>
      <c r="K40" s="11" t="str">
        <f t="shared" si="2"/>
        <v/>
      </c>
      <c r="L40" s="13">
        <v>0</v>
      </c>
      <c r="M40" s="14">
        <f t="shared" si="11"/>
        <v>5</v>
      </c>
      <c r="N40" s="15">
        <v>0</v>
      </c>
      <c r="O40" s="14">
        <f t="shared" si="12"/>
        <v>5</v>
      </c>
      <c r="P40" s="15">
        <v>0</v>
      </c>
      <c r="Q40" s="15">
        <f t="shared" si="13"/>
        <v>10</v>
      </c>
      <c r="R40" s="16">
        <f t="shared" si="14"/>
        <v>20</v>
      </c>
      <c r="S40" s="58">
        <v>7000</v>
      </c>
      <c r="T40" s="15">
        <v>0</v>
      </c>
      <c r="U40" s="15">
        <v>0</v>
      </c>
      <c r="V40" s="15">
        <v>0</v>
      </c>
      <c r="W40" s="8">
        <f t="shared" si="15"/>
        <v>10</v>
      </c>
      <c r="X40" s="17">
        <f t="shared" si="3"/>
        <v>0</v>
      </c>
      <c r="Y40" s="18">
        <f t="shared" si="4"/>
        <v>0</v>
      </c>
      <c r="Z40" s="14">
        <f t="shared" si="16"/>
        <v>10</v>
      </c>
      <c r="AA40" s="16">
        <f t="shared" si="17"/>
        <v>20</v>
      </c>
      <c r="AB40" s="13">
        <v>0</v>
      </c>
      <c r="AC40" s="14">
        <f t="shared" si="18"/>
        <v>10</v>
      </c>
      <c r="AD40" s="15">
        <v>0</v>
      </c>
      <c r="AE40" s="14">
        <f t="shared" si="19"/>
        <v>10</v>
      </c>
      <c r="AF40" s="16">
        <f t="shared" si="20"/>
        <v>20</v>
      </c>
      <c r="AG40" s="13">
        <v>0</v>
      </c>
      <c r="AH40" s="14">
        <f t="shared" si="21"/>
        <v>20</v>
      </c>
      <c r="AI40" s="15">
        <v>0</v>
      </c>
      <c r="AJ40" s="14">
        <f t="shared" si="22"/>
        <v>20</v>
      </c>
      <c r="AK40" s="16">
        <f t="shared" si="23"/>
        <v>20</v>
      </c>
      <c r="AL40" s="13">
        <v>0</v>
      </c>
      <c r="AM40" s="8">
        <f t="shared" si="24"/>
        <v>8</v>
      </c>
      <c r="AN40" s="15">
        <v>0</v>
      </c>
      <c r="AO40" s="8">
        <f t="shared" si="25"/>
        <v>6</v>
      </c>
      <c r="AP40" s="15">
        <v>0</v>
      </c>
      <c r="AQ40" s="4">
        <f t="shared" si="26"/>
        <v>6</v>
      </c>
      <c r="AR40" s="16">
        <f t="shared" si="27"/>
        <v>20</v>
      </c>
    </row>
    <row r="41" spans="1:44" ht="15" x14ac:dyDescent="0.2">
      <c r="A41" s="56" t="s">
        <v>116</v>
      </c>
      <c r="B41" s="57" t="s">
        <v>117</v>
      </c>
      <c r="C41" s="9">
        <f t="shared" si="5"/>
        <v>20</v>
      </c>
      <c r="D41" s="9">
        <f t="shared" si="6"/>
        <v>20</v>
      </c>
      <c r="E41" s="9">
        <f t="shared" si="7"/>
        <v>20</v>
      </c>
      <c r="F41" s="9">
        <f t="shared" si="8"/>
        <v>20</v>
      </c>
      <c r="G41" s="9">
        <f t="shared" si="9"/>
        <v>20</v>
      </c>
      <c r="H41" s="10">
        <f t="shared" si="10"/>
        <v>100</v>
      </c>
      <c r="I41" s="11" t="str">
        <f t="shared" si="0"/>
        <v>A+</v>
      </c>
      <c r="J41" s="12" t="str">
        <f t="shared" si="1"/>
        <v/>
      </c>
      <c r="K41" s="11" t="str">
        <f t="shared" si="2"/>
        <v/>
      </c>
      <c r="L41" s="13">
        <v>0</v>
      </c>
      <c r="M41" s="14">
        <f t="shared" si="11"/>
        <v>5</v>
      </c>
      <c r="N41" s="15">
        <v>0</v>
      </c>
      <c r="O41" s="14">
        <f t="shared" si="12"/>
        <v>5</v>
      </c>
      <c r="P41" s="15">
        <v>0</v>
      </c>
      <c r="Q41" s="15">
        <f t="shared" si="13"/>
        <v>10</v>
      </c>
      <c r="R41" s="16">
        <f t="shared" si="14"/>
        <v>20</v>
      </c>
      <c r="S41" s="58">
        <v>6000</v>
      </c>
      <c r="T41" s="15">
        <v>0</v>
      </c>
      <c r="U41" s="15">
        <v>0</v>
      </c>
      <c r="V41" s="15">
        <v>0</v>
      </c>
      <c r="W41" s="8">
        <f t="shared" si="15"/>
        <v>10</v>
      </c>
      <c r="X41" s="17">
        <f t="shared" si="3"/>
        <v>0</v>
      </c>
      <c r="Y41" s="18">
        <f t="shared" si="4"/>
        <v>0</v>
      </c>
      <c r="Z41" s="14">
        <f t="shared" si="16"/>
        <v>10</v>
      </c>
      <c r="AA41" s="16">
        <f t="shared" si="17"/>
        <v>20</v>
      </c>
      <c r="AB41" s="13">
        <v>0</v>
      </c>
      <c r="AC41" s="14">
        <f t="shared" si="18"/>
        <v>10</v>
      </c>
      <c r="AD41" s="15">
        <v>0</v>
      </c>
      <c r="AE41" s="14">
        <f t="shared" si="19"/>
        <v>10</v>
      </c>
      <c r="AF41" s="16">
        <f t="shared" si="20"/>
        <v>20</v>
      </c>
      <c r="AG41" s="13">
        <v>0</v>
      </c>
      <c r="AH41" s="14">
        <f t="shared" si="21"/>
        <v>20</v>
      </c>
      <c r="AI41" s="15">
        <v>0</v>
      </c>
      <c r="AJ41" s="14">
        <f t="shared" si="22"/>
        <v>20</v>
      </c>
      <c r="AK41" s="16">
        <f t="shared" si="23"/>
        <v>20</v>
      </c>
      <c r="AL41" s="13">
        <v>0</v>
      </c>
      <c r="AM41" s="8">
        <f t="shared" si="24"/>
        <v>8</v>
      </c>
      <c r="AN41" s="15">
        <v>0</v>
      </c>
      <c r="AO41" s="8">
        <f t="shared" si="25"/>
        <v>6</v>
      </c>
      <c r="AP41" s="15">
        <v>0</v>
      </c>
      <c r="AQ41" s="4">
        <f t="shared" si="26"/>
        <v>6</v>
      </c>
      <c r="AR41" s="16">
        <f t="shared" si="27"/>
        <v>20</v>
      </c>
    </row>
    <row r="42" spans="1:44" ht="15" x14ac:dyDescent="0.2">
      <c r="A42" s="56" t="s">
        <v>86</v>
      </c>
      <c r="B42" s="57" t="s">
        <v>51</v>
      </c>
      <c r="C42" s="9">
        <f t="shared" si="5"/>
        <v>20</v>
      </c>
      <c r="D42" s="9">
        <f t="shared" si="6"/>
        <v>20</v>
      </c>
      <c r="E42" s="9">
        <f t="shared" si="7"/>
        <v>20</v>
      </c>
      <c r="F42" s="9">
        <f t="shared" si="8"/>
        <v>20</v>
      </c>
      <c r="G42" s="9">
        <f t="shared" si="9"/>
        <v>20</v>
      </c>
      <c r="H42" s="10">
        <f t="shared" si="10"/>
        <v>100</v>
      </c>
      <c r="I42" s="11" t="str">
        <f t="shared" si="0"/>
        <v>A+</v>
      </c>
      <c r="J42" s="12" t="str">
        <f t="shared" si="1"/>
        <v/>
      </c>
      <c r="K42" s="11" t="str">
        <f t="shared" si="2"/>
        <v/>
      </c>
      <c r="L42" s="13">
        <v>0</v>
      </c>
      <c r="M42" s="14">
        <f t="shared" si="11"/>
        <v>5</v>
      </c>
      <c r="N42" s="15">
        <v>0</v>
      </c>
      <c r="O42" s="14">
        <f t="shared" si="12"/>
        <v>5</v>
      </c>
      <c r="P42" s="15">
        <v>0</v>
      </c>
      <c r="Q42" s="15">
        <f t="shared" si="13"/>
        <v>10</v>
      </c>
      <c r="R42" s="16">
        <f t="shared" si="14"/>
        <v>20</v>
      </c>
      <c r="S42" s="58">
        <v>5556</v>
      </c>
      <c r="T42" s="15">
        <v>0</v>
      </c>
      <c r="U42" s="15">
        <v>0</v>
      </c>
      <c r="V42" s="15">
        <v>0</v>
      </c>
      <c r="W42" s="8">
        <f t="shared" si="15"/>
        <v>10</v>
      </c>
      <c r="X42" s="17">
        <f t="shared" si="3"/>
        <v>0</v>
      </c>
      <c r="Y42" s="18">
        <f t="shared" si="4"/>
        <v>0</v>
      </c>
      <c r="Z42" s="14">
        <f t="shared" si="16"/>
        <v>10</v>
      </c>
      <c r="AA42" s="16">
        <f t="shared" si="17"/>
        <v>20</v>
      </c>
      <c r="AB42" s="13">
        <v>0</v>
      </c>
      <c r="AC42" s="14">
        <f t="shared" si="18"/>
        <v>10</v>
      </c>
      <c r="AD42" s="15">
        <v>0</v>
      </c>
      <c r="AE42" s="14">
        <f t="shared" si="19"/>
        <v>10</v>
      </c>
      <c r="AF42" s="16">
        <f t="shared" si="20"/>
        <v>20</v>
      </c>
      <c r="AG42" s="13">
        <v>0</v>
      </c>
      <c r="AH42" s="14">
        <f t="shared" si="21"/>
        <v>20</v>
      </c>
      <c r="AI42" s="15">
        <v>0</v>
      </c>
      <c r="AJ42" s="14">
        <f t="shared" si="22"/>
        <v>20</v>
      </c>
      <c r="AK42" s="16">
        <f t="shared" si="23"/>
        <v>20</v>
      </c>
      <c r="AL42" s="13">
        <v>0</v>
      </c>
      <c r="AM42" s="8">
        <f t="shared" si="24"/>
        <v>8</v>
      </c>
      <c r="AN42" s="15">
        <v>0</v>
      </c>
      <c r="AO42" s="8">
        <f t="shared" si="25"/>
        <v>6</v>
      </c>
      <c r="AP42" s="15">
        <v>0</v>
      </c>
      <c r="AQ42" s="4">
        <f t="shared" si="26"/>
        <v>6</v>
      </c>
      <c r="AR42" s="16">
        <f t="shared" si="27"/>
        <v>20</v>
      </c>
    </row>
    <row r="43" spans="1:44" ht="15" x14ac:dyDescent="0.2">
      <c r="A43" s="56" t="s">
        <v>129</v>
      </c>
      <c r="B43" s="57" t="s">
        <v>130</v>
      </c>
      <c r="C43" s="9">
        <f t="shared" si="5"/>
        <v>20</v>
      </c>
      <c r="D43" s="9">
        <f t="shared" si="6"/>
        <v>20</v>
      </c>
      <c r="E43" s="9">
        <f t="shared" si="7"/>
        <v>20</v>
      </c>
      <c r="F43" s="9">
        <f t="shared" si="8"/>
        <v>20</v>
      </c>
      <c r="G43" s="9">
        <f t="shared" si="9"/>
        <v>20</v>
      </c>
      <c r="H43" s="10">
        <f t="shared" ref="H43:H51" si="28">SUM(C43:G43)</f>
        <v>100</v>
      </c>
      <c r="I43" s="11" t="str">
        <f t="shared" si="0"/>
        <v>A+</v>
      </c>
      <c r="J43" s="12" t="str">
        <f t="shared" si="1"/>
        <v/>
      </c>
      <c r="K43" s="11" t="str">
        <f t="shared" si="2"/>
        <v/>
      </c>
      <c r="L43" s="13">
        <v>0</v>
      </c>
      <c r="M43" s="14">
        <f t="shared" si="11"/>
        <v>5</v>
      </c>
      <c r="N43" s="15">
        <v>0</v>
      </c>
      <c r="O43" s="14">
        <f t="shared" si="12"/>
        <v>5</v>
      </c>
      <c r="P43" s="15">
        <v>0</v>
      </c>
      <c r="Q43" s="15">
        <f t="shared" si="13"/>
        <v>10</v>
      </c>
      <c r="R43" s="16">
        <f t="shared" si="14"/>
        <v>20</v>
      </c>
      <c r="S43" s="58">
        <v>4950</v>
      </c>
      <c r="T43" s="15">
        <v>0</v>
      </c>
      <c r="U43" s="15">
        <v>0</v>
      </c>
      <c r="V43" s="15">
        <v>0</v>
      </c>
      <c r="W43" s="8">
        <f t="shared" si="15"/>
        <v>10</v>
      </c>
      <c r="X43" s="17">
        <f t="shared" si="3"/>
        <v>0</v>
      </c>
      <c r="Y43" s="18">
        <f t="shared" si="4"/>
        <v>0</v>
      </c>
      <c r="Z43" s="14">
        <f t="shared" si="16"/>
        <v>10</v>
      </c>
      <c r="AA43" s="16">
        <f t="shared" si="17"/>
        <v>20</v>
      </c>
      <c r="AB43" s="13">
        <v>0</v>
      </c>
      <c r="AC43" s="14">
        <f t="shared" si="18"/>
        <v>10</v>
      </c>
      <c r="AD43" s="15">
        <v>0</v>
      </c>
      <c r="AE43" s="14">
        <f t="shared" si="19"/>
        <v>10</v>
      </c>
      <c r="AF43" s="16">
        <f t="shared" si="20"/>
        <v>20</v>
      </c>
      <c r="AG43" s="13">
        <v>0</v>
      </c>
      <c r="AH43" s="14">
        <f t="shared" si="21"/>
        <v>20</v>
      </c>
      <c r="AI43" s="15">
        <v>0</v>
      </c>
      <c r="AJ43" s="14">
        <f t="shared" si="22"/>
        <v>20</v>
      </c>
      <c r="AK43" s="16">
        <f t="shared" si="23"/>
        <v>20</v>
      </c>
      <c r="AL43" s="13">
        <v>0</v>
      </c>
      <c r="AM43" s="8">
        <f t="shared" si="24"/>
        <v>8</v>
      </c>
      <c r="AN43" s="15">
        <v>0</v>
      </c>
      <c r="AO43" s="8">
        <f t="shared" si="25"/>
        <v>6</v>
      </c>
      <c r="AP43" s="15">
        <v>0</v>
      </c>
      <c r="AQ43" s="4">
        <f t="shared" si="26"/>
        <v>6</v>
      </c>
      <c r="AR43" s="16">
        <f t="shared" si="27"/>
        <v>20</v>
      </c>
    </row>
    <row r="44" spans="1:44" ht="15" x14ac:dyDescent="0.2">
      <c r="A44" s="56" t="s">
        <v>96</v>
      </c>
      <c r="B44" s="57" t="s">
        <v>37</v>
      </c>
      <c r="C44" s="9">
        <f t="shared" si="5"/>
        <v>20</v>
      </c>
      <c r="D44" s="9">
        <f t="shared" si="6"/>
        <v>20</v>
      </c>
      <c r="E44" s="9">
        <f t="shared" si="7"/>
        <v>20</v>
      </c>
      <c r="F44" s="9">
        <f t="shared" si="8"/>
        <v>20</v>
      </c>
      <c r="G44" s="9">
        <f t="shared" si="9"/>
        <v>20</v>
      </c>
      <c r="H44" s="10">
        <f t="shared" si="28"/>
        <v>100</v>
      </c>
      <c r="I44" s="11" t="str">
        <f t="shared" si="0"/>
        <v>A+</v>
      </c>
      <c r="J44" s="12" t="str">
        <f t="shared" si="1"/>
        <v/>
      </c>
      <c r="K44" s="11" t="str">
        <f t="shared" si="2"/>
        <v/>
      </c>
      <c r="L44" s="13">
        <v>0</v>
      </c>
      <c r="M44" s="14">
        <f t="shared" si="11"/>
        <v>5</v>
      </c>
      <c r="N44" s="15">
        <v>0</v>
      </c>
      <c r="O44" s="14">
        <f t="shared" si="12"/>
        <v>5</v>
      </c>
      <c r="P44" s="15">
        <v>0</v>
      </c>
      <c r="Q44" s="15">
        <f t="shared" si="13"/>
        <v>10</v>
      </c>
      <c r="R44" s="16">
        <f t="shared" si="14"/>
        <v>20</v>
      </c>
      <c r="S44" s="58">
        <v>4320</v>
      </c>
      <c r="T44" s="15">
        <v>0</v>
      </c>
      <c r="U44" s="15">
        <v>0</v>
      </c>
      <c r="V44" s="15">
        <v>0</v>
      </c>
      <c r="W44" s="8">
        <f t="shared" si="15"/>
        <v>10</v>
      </c>
      <c r="X44" s="17">
        <f t="shared" si="3"/>
        <v>0</v>
      </c>
      <c r="Y44" s="18">
        <f t="shared" si="4"/>
        <v>0</v>
      </c>
      <c r="Z44" s="14">
        <f t="shared" si="16"/>
        <v>10</v>
      </c>
      <c r="AA44" s="16">
        <f t="shared" si="17"/>
        <v>20</v>
      </c>
      <c r="AB44" s="13">
        <v>0</v>
      </c>
      <c r="AC44" s="14">
        <f t="shared" si="18"/>
        <v>10</v>
      </c>
      <c r="AD44" s="15">
        <v>0</v>
      </c>
      <c r="AE44" s="14">
        <f t="shared" si="19"/>
        <v>10</v>
      </c>
      <c r="AF44" s="16">
        <f t="shared" si="20"/>
        <v>20</v>
      </c>
      <c r="AG44" s="13">
        <v>0</v>
      </c>
      <c r="AH44" s="14">
        <f t="shared" si="21"/>
        <v>20</v>
      </c>
      <c r="AI44" s="15">
        <v>0</v>
      </c>
      <c r="AJ44" s="14">
        <f t="shared" si="22"/>
        <v>20</v>
      </c>
      <c r="AK44" s="16">
        <f t="shared" si="23"/>
        <v>20</v>
      </c>
      <c r="AL44" s="13">
        <v>0</v>
      </c>
      <c r="AM44" s="8">
        <f t="shared" si="24"/>
        <v>8</v>
      </c>
      <c r="AN44" s="15">
        <v>0</v>
      </c>
      <c r="AO44" s="8">
        <f t="shared" si="25"/>
        <v>6</v>
      </c>
      <c r="AP44" s="15">
        <v>0</v>
      </c>
      <c r="AQ44" s="4">
        <f t="shared" si="26"/>
        <v>6</v>
      </c>
      <c r="AR44" s="16">
        <f t="shared" si="27"/>
        <v>20</v>
      </c>
    </row>
    <row r="45" spans="1:44" ht="15" x14ac:dyDescent="0.2">
      <c r="A45" s="56" t="s">
        <v>89</v>
      </c>
      <c r="B45" s="57" t="s">
        <v>66</v>
      </c>
      <c r="C45" s="9">
        <f t="shared" si="5"/>
        <v>20</v>
      </c>
      <c r="D45" s="9">
        <f t="shared" si="6"/>
        <v>20</v>
      </c>
      <c r="E45" s="9">
        <f t="shared" si="7"/>
        <v>20</v>
      </c>
      <c r="F45" s="9">
        <f t="shared" si="8"/>
        <v>20</v>
      </c>
      <c r="G45" s="9">
        <f t="shared" si="9"/>
        <v>20</v>
      </c>
      <c r="H45" s="10">
        <f t="shared" si="28"/>
        <v>100</v>
      </c>
      <c r="I45" s="11" t="str">
        <f t="shared" si="0"/>
        <v>A+</v>
      </c>
      <c r="J45" s="12" t="str">
        <f t="shared" si="1"/>
        <v/>
      </c>
      <c r="K45" s="11" t="str">
        <f t="shared" si="2"/>
        <v/>
      </c>
      <c r="L45" s="13">
        <v>0</v>
      </c>
      <c r="M45" s="14">
        <f t="shared" si="11"/>
        <v>5</v>
      </c>
      <c r="N45" s="15">
        <v>0</v>
      </c>
      <c r="O45" s="14">
        <f t="shared" si="12"/>
        <v>5</v>
      </c>
      <c r="P45" s="15">
        <v>0</v>
      </c>
      <c r="Q45" s="15">
        <f t="shared" si="13"/>
        <v>10</v>
      </c>
      <c r="R45" s="16">
        <f t="shared" si="14"/>
        <v>20</v>
      </c>
      <c r="S45" s="58">
        <v>3585</v>
      </c>
      <c r="T45" s="15">
        <v>0</v>
      </c>
      <c r="U45" s="15">
        <v>0</v>
      </c>
      <c r="V45" s="15">
        <v>0</v>
      </c>
      <c r="W45" s="8">
        <f t="shared" si="15"/>
        <v>10</v>
      </c>
      <c r="X45" s="17">
        <f t="shared" si="3"/>
        <v>0</v>
      </c>
      <c r="Y45" s="18">
        <f t="shared" si="4"/>
        <v>0</v>
      </c>
      <c r="Z45" s="14">
        <f t="shared" si="16"/>
        <v>10</v>
      </c>
      <c r="AA45" s="16">
        <f t="shared" si="17"/>
        <v>20</v>
      </c>
      <c r="AB45" s="13">
        <v>0</v>
      </c>
      <c r="AC45" s="14">
        <f t="shared" si="18"/>
        <v>10</v>
      </c>
      <c r="AD45" s="15">
        <v>0</v>
      </c>
      <c r="AE45" s="14">
        <f t="shared" si="19"/>
        <v>10</v>
      </c>
      <c r="AF45" s="16">
        <f t="shared" si="20"/>
        <v>20</v>
      </c>
      <c r="AG45" s="13">
        <v>0</v>
      </c>
      <c r="AH45" s="14">
        <f t="shared" si="21"/>
        <v>20</v>
      </c>
      <c r="AI45" s="15">
        <v>0</v>
      </c>
      <c r="AJ45" s="14">
        <f t="shared" si="22"/>
        <v>20</v>
      </c>
      <c r="AK45" s="16">
        <f t="shared" si="23"/>
        <v>20</v>
      </c>
      <c r="AL45" s="13">
        <v>0</v>
      </c>
      <c r="AM45" s="8">
        <f t="shared" si="24"/>
        <v>8</v>
      </c>
      <c r="AN45" s="15">
        <v>0</v>
      </c>
      <c r="AO45" s="8">
        <f t="shared" si="25"/>
        <v>6</v>
      </c>
      <c r="AP45" s="15">
        <v>0</v>
      </c>
      <c r="AQ45" s="4">
        <f t="shared" si="26"/>
        <v>6</v>
      </c>
      <c r="AR45" s="16">
        <f t="shared" si="27"/>
        <v>20</v>
      </c>
    </row>
    <row r="46" spans="1:44" ht="15" x14ac:dyDescent="0.2">
      <c r="A46" s="56" t="s">
        <v>97</v>
      </c>
      <c r="B46" s="57" t="s">
        <v>40</v>
      </c>
      <c r="C46" s="9">
        <f t="shared" si="5"/>
        <v>20</v>
      </c>
      <c r="D46" s="9">
        <f t="shared" si="6"/>
        <v>20</v>
      </c>
      <c r="E46" s="9">
        <f t="shared" si="7"/>
        <v>20</v>
      </c>
      <c r="F46" s="9">
        <f t="shared" si="8"/>
        <v>20</v>
      </c>
      <c r="G46" s="9">
        <f t="shared" si="9"/>
        <v>20</v>
      </c>
      <c r="H46" s="10">
        <f t="shared" si="28"/>
        <v>100</v>
      </c>
      <c r="I46" s="11" t="str">
        <f t="shared" si="0"/>
        <v>A+</v>
      </c>
      <c r="J46" s="12" t="str">
        <f t="shared" si="1"/>
        <v/>
      </c>
      <c r="K46" s="11" t="str">
        <f t="shared" si="2"/>
        <v/>
      </c>
      <c r="L46" s="13">
        <v>0</v>
      </c>
      <c r="M46" s="14">
        <f t="shared" si="11"/>
        <v>5</v>
      </c>
      <c r="N46" s="15">
        <v>0</v>
      </c>
      <c r="O46" s="14">
        <f t="shared" si="12"/>
        <v>5</v>
      </c>
      <c r="P46" s="15">
        <v>0</v>
      </c>
      <c r="Q46" s="15">
        <f t="shared" si="13"/>
        <v>10</v>
      </c>
      <c r="R46" s="16">
        <f t="shared" si="14"/>
        <v>20</v>
      </c>
      <c r="S46" s="58">
        <v>2794</v>
      </c>
      <c r="T46" s="15">
        <v>0</v>
      </c>
      <c r="U46" s="15">
        <v>0</v>
      </c>
      <c r="V46" s="15">
        <v>0</v>
      </c>
      <c r="W46" s="8">
        <f t="shared" si="15"/>
        <v>10</v>
      </c>
      <c r="X46" s="17">
        <f t="shared" si="3"/>
        <v>0</v>
      </c>
      <c r="Y46" s="18">
        <f t="shared" si="4"/>
        <v>0</v>
      </c>
      <c r="Z46" s="14">
        <f t="shared" si="16"/>
        <v>10</v>
      </c>
      <c r="AA46" s="16">
        <f t="shared" si="17"/>
        <v>20</v>
      </c>
      <c r="AB46" s="13">
        <v>0</v>
      </c>
      <c r="AC46" s="14">
        <f t="shared" si="18"/>
        <v>10</v>
      </c>
      <c r="AD46" s="15">
        <v>0</v>
      </c>
      <c r="AE46" s="14">
        <f t="shared" si="19"/>
        <v>10</v>
      </c>
      <c r="AF46" s="16">
        <f t="shared" si="20"/>
        <v>20</v>
      </c>
      <c r="AG46" s="13">
        <v>0</v>
      </c>
      <c r="AH46" s="14">
        <f t="shared" si="21"/>
        <v>20</v>
      </c>
      <c r="AI46" s="15">
        <v>0</v>
      </c>
      <c r="AJ46" s="14">
        <f t="shared" si="22"/>
        <v>20</v>
      </c>
      <c r="AK46" s="16">
        <f t="shared" si="23"/>
        <v>20</v>
      </c>
      <c r="AL46" s="13">
        <v>0</v>
      </c>
      <c r="AM46" s="8">
        <f t="shared" si="24"/>
        <v>8</v>
      </c>
      <c r="AN46" s="15">
        <v>0</v>
      </c>
      <c r="AO46" s="8">
        <f t="shared" si="25"/>
        <v>6</v>
      </c>
      <c r="AP46" s="15">
        <v>0</v>
      </c>
      <c r="AQ46" s="4">
        <f t="shared" si="26"/>
        <v>6</v>
      </c>
      <c r="AR46" s="16">
        <f t="shared" si="27"/>
        <v>20</v>
      </c>
    </row>
    <row r="47" spans="1:44" ht="15" x14ac:dyDescent="0.2">
      <c r="A47" s="56" t="s">
        <v>131</v>
      </c>
      <c r="B47" s="57" t="s">
        <v>132</v>
      </c>
      <c r="C47" s="9">
        <f t="shared" si="5"/>
        <v>15</v>
      </c>
      <c r="D47" s="9">
        <f t="shared" si="6"/>
        <v>20</v>
      </c>
      <c r="E47" s="9">
        <f t="shared" si="7"/>
        <v>20</v>
      </c>
      <c r="F47" s="9">
        <f t="shared" si="8"/>
        <v>20</v>
      </c>
      <c r="G47" s="9">
        <f t="shared" si="9"/>
        <v>20</v>
      </c>
      <c r="H47" s="10">
        <f t="shared" si="28"/>
        <v>95</v>
      </c>
      <c r="I47" s="11" t="str">
        <f t="shared" si="0"/>
        <v>A</v>
      </c>
      <c r="J47" s="12" t="str">
        <f t="shared" si="1"/>
        <v/>
      </c>
      <c r="K47" s="11" t="str">
        <f t="shared" si="2"/>
        <v/>
      </c>
      <c r="L47" s="13">
        <v>5</v>
      </c>
      <c r="M47" s="14">
        <f t="shared" si="11"/>
        <v>0</v>
      </c>
      <c r="N47" s="15">
        <v>0</v>
      </c>
      <c r="O47" s="14">
        <f t="shared" si="12"/>
        <v>5</v>
      </c>
      <c r="P47" s="15">
        <v>0</v>
      </c>
      <c r="Q47" s="15">
        <f t="shared" si="13"/>
        <v>10</v>
      </c>
      <c r="R47" s="16">
        <f t="shared" si="14"/>
        <v>15</v>
      </c>
      <c r="S47" s="58">
        <v>2368</v>
      </c>
      <c r="T47" s="15">
        <v>0</v>
      </c>
      <c r="U47" s="15">
        <v>0</v>
      </c>
      <c r="V47" s="15">
        <v>0</v>
      </c>
      <c r="W47" s="8">
        <f t="shared" si="15"/>
        <v>10</v>
      </c>
      <c r="X47" s="17">
        <f t="shared" si="3"/>
        <v>0</v>
      </c>
      <c r="Y47" s="18">
        <f t="shared" si="4"/>
        <v>0</v>
      </c>
      <c r="Z47" s="14">
        <f t="shared" si="16"/>
        <v>10</v>
      </c>
      <c r="AA47" s="16">
        <f t="shared" si="17"/>
        <v>20</v>
      </c>
      <c r="AB47" s="13">
        <v>0</v>
      </c>
      <c r="AC47" s="14">
        <f t="shared" si="18"/>
        <v>10</v>
      </c>
      <c r="AD47" s="15">
        <v>0</v>
      </c>
      <c r="AE47" s="14">
        <f t="shared" si="19"/>
        <v>10</v>
      </c>
      <c r="AF47" s="16">
        <f t="shared" si="20"/>
        <v>20</v>
      </c>
      <c r="AG47" s="13">
        <v>0</v>
      </c>
      <c r="AH47" s="14">
        <f t="shared" si="21"/>
        <v>20</v>
      </c>
      <c r="AI47" s="15">
        <v>0</v>
      </c>
      <c r="AJ47" s="14">
        <f t="shared" si="22"/>
        <v>20</v>
      </c>
      <c r="AK47" s="16">
        <f t="shared" si="23"/>
        <v>20</v>
      </c>
      <c r="AL47" s="13">
        <v>0</v>
      </c>
      <c r="AM47" s="8">
        <f t="shared" si="24"/>
        <v>8</v>
      </c>
      <c r="AN47" s="15">
        <v>0</v>
      </c>
      <c r="AO47" s="8">
        <f t="shared" si="25"/>
        <v>6</v>
      </c>
      <c r="AP47" s="15">
        <v>0</v>
      </c>
      <c r="AQ47" s="4">
        <f t="shared" si="26"/>
        <v>6</v>
      </c>
      <c r="AR47" s="16">
        <f t="shared" si="27"/>
        <v>20</v>
      </c>
    </row>
    <row r="48" spans="1:44" ht="15" hidden="1" customHeight="1" x14ac:dyDescent="0.2">
      <c r="A48" s="56" t="s">
        <v>98</v>
      </c>
      <c r="B48" s="57" t="s">
        <v>68</v>
      </c>
      <c r="C48" s="9">
        <f t="shared" si="5"/>
        <v>20</v>
      </c>
      <c r="D48" s="9">
        <f t="shared" si="6"/>
        <v>20</v>
      </c>
      <c r="E48" s="9">
        <f t="shared" si="7"/>
        <v>20</v>
      </c>
      <c r="F48" s="9">
        <f t="shared" si="8"/>
        <v>20</v>
      </c>
      <c r="G48" s="9">
        <f t="shared" si="9"/>
        <v>20</v>
      </c>
      <c r="H48" s="10">
        <f t="shared" si="28"/>
        <v>100</v>
      </c>
      <c r="I48" s="11" t="str">
        <f t="shared" si="0"/>
        <v>A+</v>
      </c>
      <c r="J48" s="12" t="str">
        <f t="shared" si="1"/>
        <v/>
      </c>
      <c r="K48" s="11" t="str">
        <f t="shared" si="2"/>
        <v/>
      </c>
      <c r="L48" s="13">
        <v>0</v>
      </c>
      <c r="M48" s="14">
        <f t="shared" si="11"/>
        <v>5</v>
      </c>
      <c r="N48" s="15">
        <v>0</v>
      </c>
      <c r="O48" s="14">
        <f t="shared" si="12"/>
        <v>5</v>
      </c>
      <c r="P48" s="15">
        <v>0</v>
      </c>
      <c r="Q48" s="15">
        <f t="shared" si="13"/>
        <v>10</v>
      </c>
      <c r="R48" s="16">
        <f t="shared" si="14"/>
        <v>20</v>
      </c>
      <c r="S48" s="58">
        <v>2309</v>
      </c>
      <c r="T48" s="15">
        <v>0</v>
      </c>
      <c r="U48" s="15">
        <v>0</v>
      </c>
      <c r="V48" s="15">
        <v>0</v>
      </c>
      <c r="W48" s="8">
        <f t="shared" si="15"/>
        <v>10</v>
      </c>
      <c r="X48" s="17">
        <f t="shared" si="3"/>
        <v>0</v>
      </c>
      <c r="Y48" s="18">
        <f t="shared" si="4"/>
        <v>0</v>
      </c>
      <c r="Z48" s="14">
        <f t="shared" si="16"/>
        <v>10</v>
      </c>
      <c r="AA48" s="16">
        <f t="shared" si="17"/>
        <v>20</v>
      </c>
      <c r="AB48" s="13">
        <v>0</v>
      </c>
      <c r="AC48" s="14">
        <f t="shared" si="18"/>
        <v>10</v>
      </c>
      <c r="AD48" s="15">
        <v>0</v>
      </c>
      <c r="AE48" s="14">
        <f t="shared" si="19"/>
        <v>10</v>
      </c>
      <c r="AF48" s="16">
        <f t="shared" si="20"/>
        <v>20</v>
      </c>
      <c r="AG48" s="13">
        <v>0</v>
      </c>
      <c r="AH48" s="14">
        <f t="shared" si="21"/>
        <v>20</v>
      </c>
      <c r="AI48" s="15">
        <v>0</v>
      </c>
      <c r="AJ48" s="14">
        <f t="shared" si="22"/>
        <v>20</v>
      </c>
      <c r="AK48" s="16">
        <f t="shared" si="23"/>
        <v>20</v>
      </c>
      <c r="AL48" s="13">
        <v>0</v>
      </c>
      <c r="AM48" s="8">
        <f t="shared" si="24"/>
        <v>8</v>
      </c>
      <c r="AN48" s="15">
        <v>0</v>
      </c>
      <c r="AO48" s="8">
        <f t="shared" si="25"/>
        <v>6</v>
      </c>
      <c r="AP48" s="15">
        <v>0</v>
      </c>
      <c r="AQ48" s="4">
        <f t="shared" si="26"/>
        <v>6</v>
      </c>
      <c r="AR48" s="16">
        <f t="shared" si="27"/>
        <v>20</v>
      </c>
    </row>
    <row r="49" spans="1:44" ht="15" hidden="1" customHeight="1" x14ac:dyDescent="0.2">
      <c r="A49" s="56" t="s">
        <v>99</v>
      </c>
      <c r="B49" s="57" t="s">
        <v>39</v>
      </c>
      <c r="C49" s="9">
        <f t="shared" si="5"/>
        <v>15</v>
      </c>
      <c r="D49" s="9">
        <f t="shared" si="6"/>
        <v>0</v>
      </c>
      <c r="E49" s="9">
        <f t="shared" si="7"/>
        <v>20</v>
      </c>
      <c r="F49" s="9">
        <f t="shared" si="8"/>
        <v>20</v>
      </c>
      <c r="G49" s="9">
        <f t="shared" si="9"/>
        <v>20</v>
      </c>
      <c r="H49" s="10">
        <f t="shared" si="28"/>
        <v>75</v>
      </c>
      <c r="I49" s="11" t="str">
        <f t="shared" si="0"/>
        <v/>
      </c>
      <c r="J49" s="12" t="str">
        <f t="shared" si="1"/>
        <v>C</v>
      </c>
      <c r="K49" s="11" t="str">
        <f t="shared" si="2"/>
        <v/>
      </c>
      <c r="L49" s="13">
        <v>5</v>
      </c>
      <c r="M49" s="14">
        <f t="shared" si="11"/>
        <v>0</v>
      </c>
      <c r="N49" s="15">
        <v>0</v>
      </c>
      <c r="O49" s="14">
        <f t="shared" si="12"/>
        <v>5</v>
      </c>
      <c r="P49" s="15">
        <v>0</v>
      </c>
      <c r="Q49" s="15">
        <f t="shared" si="13"/>
        <v>10</v>
      </c>
      <c r="R49" s="16">
        <f t="shared" si="14"/>
        <v>15</v>
      </c>
      <c r="S49" s="58">
        <v>2196</v>
      </c>
      <c r="T49" s="15">
        <v>327</v>
      </c>
      <c r="U49" s="15">
        <v>0</v>
      </c>
      <c r="V49" s="15">
        <v>0</v>
      </c>
      <c r="W49" s="8">
        <f t="shared" si="15"/>
        <v>0</v>
      </c>
      <c r="X49" s="17">
        <f t="shared" si="3"/>
        <v>327</v>
      </c>
      <c r="Y49" s="18">
        <f t="shared" si="4"/>
        <v>148907.10382513661</v>
      </c>
      <c r="Z49" s="14">
        <f t="shared" si="16"/>
        <v>0</v>
      </c>
      <c r="AA49" s="16">
        <f t="shared" si="17"/>
        <v>0</v>
      </c>
      <c r="AB49" s="13">
        <v>0</v>
      </c>
      <c r="AC49" s="14">
        <f t="shared" si="18"/>
        <v>10</v>
      </c>
      <c r="AD49" s="15">
        <v>0</v>
      </c>
      <c r="AE49" s="14">
        <f t="shared" si="19"/>
        <v>10</v>
      </c>
      <c r="AF49" s="16">
        <f t="shared" si="20"/>
        <v>20</v>
      </c>
      <c r="AG49" s="13">
        <v>0</v>
      </c>
      <c r="AH49" s="14">
        <f t="shared" si="21"/>
        <v>20</v>
      </c>
      <c r="AI49" s="15">
        <v>0</v>
      </c>
      <c r="AJ49" s="14">
        <f t="shared" si="22"/>
        <v>20</v>
      </c>
      <c r="AK49" s="16">
        <f t="shared" si="23"/>
        <v>20</v>
      </c>
      <c r="AL49" s="13">
        <v>0</v>
      </c>
      <c r="AM49" s="8">
        <f t="shared" si="24"/>
        <v>8</v>
      </c>
      <c r="AN49" s="15">
        <v>0</v>
      </c>
      <c r="AO49" s="8">
        <f t="shared" si="25"/>
        <v>6</v>
      </c>
      <c r="AP49" s="15">
        <v>0</v>
      </c>
      <c r="AQ49" s="4">
        <f t="shared" si="26"/>
        <v>6</v>
      </c>
      <c r="AR49" s="16">
        <f t="shared" si="27"/>
        <v>20</v>
      </c>
    </row>
    <row r="50" spans="1:44" ht="15" hidden="1" customHeight="1" x14ac:dyDescent="0.2">
      <c r="A50" s="56" t="s">
        <v>93</v>
      </c>
      <c r="B50" s="57" t="s">
        <v>38</v>
      </c>
      <c r="C50" s="9">
        <f t="shared" si="5"/>
        <v>20</v>
      </c>
      <c r="D50" s="9">
        <f t="shared" si="6"/>
        <v>20</v>
      </c>
      <c r="E50" s="9">
        <f t="shared" si="7"/>
        <v>20</v>
      </c>
      <c r="F50" s="9">
        <f t="shared" si="8"/>
        <v>20</v>
      </c>
      <c r="G50" s="9">
        <f t="shared" si="9"/>
        <v>20</v>
      </c>
      <c r="H50" s="10">
        <f t="shared" si="28"/>
        <v>100</v>
      </c>
      <c r="I50" s="11" t="str">
        <f t="shared" si="0"/>
        <v>A+</v>
      </c>
      <c r="J50" s="12" t="str">
        <f t="shared" si="1"/>
        <v/>
      </c>
      <c r="K50" s="11" t="str">
        <f t="shared" si="2"/>
        <v/>
      </c>
      <c r="L50" s="13">
        <v>0</v>
      </c>
      <c r="M50" s="14">
        <f t="shared" si="11"/>
        <v>5</v>
      </c>
      <c r="N50" s="15">
        <v>0</v>
      </c>
      <c r="O50" s="14">
        <f t="shared" si="12"/>
        <v>5</v>
      </c>
      <c r="P50" s="15">
        <v>0</v>
      </c>
      <c r="Q50" s="15">
        <f t="shared" si="13"/>
        <v>10</v>
      </c>
      <c r="R50" s="16">
        <f t="shared" si="14"/>
        <v>20</v>
      </c>
      <c r="S50" s="58">
        <v>1815</v>
      </c>
      <c r="T50" s="15">
        <v>0</v>
      </c>
      <c r="U50" s="15">
        <v>0</v>
      </c>
      <c r="V50" s="15">
        <v>0</v>
      </c>
      <c r="W50" s="8">
        <f t="shared" si="15"/>
        <v>10</v>
      </c>
      <c r="X50" s="17">
        <f t="shared" si="3"/>
        <v>0</v>
      </c>
      <c r="Y50" s="18">
        <f t="shared" si="4"/>
        <v>0</v>
      </c>
      <c r="Z50" s="14">
        <f t="shared" si="16"/>
        <v>10</v>
      </c>
      <c r="AA50" s="16">
        <f t="shared" si="17"/>
        <v>20</v>
      </c>
      <c r="AB50" s="13">
        <v>0</v>
      </c>
      <c r="AC50" s="14">
        <f t="shared" si="18"/>
        <v>10</v>
      </c>
      <c r="AD50" s="15">
        <v>0</v>
      </c>
      <c r="AE50" s="14">
        <f t="shared" si="19"/>
        <v>10</v>
      </c>
      <c r="AF50" s="16">
        <f t="shared" si="20"/>
        <v>20</v>
      </c>
      <c r="AG50" s="13">
        <v>0</v>
      </c>
      <c r="AH50" s="14">
        <f t="shared" si="21"/>
        <v>20</v>
      </c>
      <c r="AI50" s="15">
        <v>0</v>
      </c>
      <c r="AJ50" s="14">
        <f t="shared" si="22"/>
        <v>20</v>
      </c>
      <c r="AK50" s="16">
        <f t="shared" si="23"/>
        <v>20</v>
      </c>
      <c r="AL50" s="13">
        <v>0</v>
      </c>
      <c r="AM50" s="8">
        <f t="shared" si="24"/>
        <v>8</v>
      </c>
      <c r="AN50" s="15">
        <v>0</v>
      </c>
      <c r="AO50" s="8">
        <f t="shared" si="25"/>
        <v>6</v>
      </c>
      <c r="AP50" s="15">
        <v>0</v>
      </c>
      <c r="AQ50" s="4">
        <f t="shared" si="26"/>
        <v>6</v>
      </c>
      <c r="AR50" s="16">
        <f t="shared" si="27"/>
        <v>20</v>
      </c>
    </row>
    <row r="51" spans="1:44" ht="15" hidden="1" customHeight="1" x14ac:dyDescent="0.2">
      <c r="A51" s="56" t="s">
        <v>114</v>
      </c>
      <c r="B51" s="57" t="s">
        <v>115</v>
      </c>
      <c r="C51" s="9">
        <f t="shared" si="5"/>
        <v>20</v>
      </c>
      <c r="D51" s="9">
        <f t="shared" si="6"/>
        <v>20</v>
      </c>
      <c r="E51" s="9">
        <f t="shared" si="7"/>
        <v>20</v>
      </c>
      <c r="F51" s="9">
        <f t="shared" si="8"/>
        <v>20</v>
      </c>
      <c r="G51" s="9">
        <f t="shared" si="9"/>
        <v>20</v>
      </c>
      <c r="H51" s="10">
        <f t="shared" si="28"/>
        <v>100</v>
      </c>
      <c r="I51" s="11" t="str">
        <f t="shared" si="0"/>
        <v>A+</v>
      </c>
      <c r="J51" s="12" t="str">
        <f t="shared" si="1"/>
        <v/>
      </c>
      <c r="K51" s="11" t="str">
        <f t="shared" si="2"/>
        <v/>
      </c>
      <c r="L51" s="13">
        <v>0</v>
      </c>
      <c r="M51" s="14">
        <f t="shared" si="11"/>
        <v>5</v>
      </c>
      <c r="N51" s="15">
        <v>0</v>
      </c>
      <c r="O51" s="14">
        <f t="shared" si="12"/>
        <v>5</v>
      </c>
      <c r="P51" s="15">
        <v>0</v>
      </c>
      <c r="Q51" s="15">
        <f t="shared" si="13"/>
        <v>10</v>
      </c>
      <c r="R51" s="16">
        <f t="shared" si="14"/>
        <v>20</v>
      </c>
      <c r="S51" s="58">
        <v>1565</v>
      </c>
      <c r="T51" s="15">
        <v>0</v>
      </c>
      <c r="U51" s="15">
        <v>0</v>
      </c>
      <c r="V51" s="15">
        <v>0</v>
      </c>
      <c r="W51" s="8">
        <f t="shared" si="15"/>
        <v>10</v>
      </c>
      <c r="X51" s="17">
        <f t="shared" si="3"/>
        <v>0</v>
      </c>
      <c r="Y51" s="18">
        <f t="shared" si="4"/>
        <v>0</v>
      </c>
      <c r="Z51" s="14">
        <f t="shared" si="16"/>
        <v>10</v>
      </c>
      <c r="AA51" s="16">
        <f t="shared" si="17"/>
        <v>20</v>
      </c>
      <c r="AB51" s="13">
        <v>0</v>
      </c>
      <c r="AC51" s="14">
        <f t="shared" si="18"/>
        <v>10</v>
      </c>
      <c r="AD51" s="15">
        <v>0</v>
      </c>
      <c r="AE51" s="14">
        <f t="shared" si="19"/>
        <v>10</v>
      </c>
      <c r="AF51" s="16">
        <f t="shared" si="20"/>
        <v>20</v>
      </c>
      <c r="AG51" s="13">
        <v>0</v>
      </c>
      <c r="AH51" s="14">
        <f t="shared" si="21"/>
        <v>20</v>
      </c>
      <c r="AI51" s="15">
        <v>0</v>
      </c>
      <c r="AJ51" s="14">
        <f t="shared" si="22"/>
        <v>20</v>
      </c>
      <c r="AK51" s="16">
        <f t="shared" si="23"/>
        <v>20</v>
      </c>
      <c r="AL51" s="13">
        <v>0</v>
      </c>
      <c r="AM51" s="8">
        <f t="shared" si="24"/>
        <v>8</v>
      </c>
      <c r="AN51" s="15">
        <v>0</v>
      </c>
      <c r="AO51" s="8">
        <f t="shared" si="25"/>
        <v>6</v>
      </c>
      <c r="AP51" s="15">
        <v>0</v>
      </c>
      <c r="AQ51" s="4">
        <f t="shared" si="26"/>
        <v>6</v>
      </c>
      <c r="AR51" s="16">
        <f t="shared" si="27"/>
        <v>20</v>
      </c>
    </row>
    <row r="52" spans="1:44" ht="12.75" hidden="1" customHeight="1" x14ac:dyDescent="0.2"/>
    <row r="53" spans="1:44" ht="12.75" hidden="1" customHeight="1" x14ac:dyDescent="0.2"/>
    <row r="54" spans="1:44" ht="12.75" hidden="1" customHeight="1" x14ac:dyDescent="0.2"/>
    <row r="55" spans="1:44" ht="12.75" hidden="1" customHeight="1" x14ac:dyDescent="0.2"/>
  </sheetData>
  <mergeCells count="35">
    <mergeCell ref="AP2:AP3"/>
    <mergeCell ref="AR2:AR3"/>
    <mergeCell ref="B3:B4"/>
    <mergeCell ref="AG4:AK4"/>
    <mergeCell ref="AL1:AR1"/>
    <mergeCell ref="N2:N3"/>
    <mergeCell ref="O2:O4"/>
    <mergeCell ref="P2:P3"/>
    <mergeCell ref="R2:R3"/>
    <mergeCell ref="V2:V4"/>
    <mergeCell ref="Y2:Y4"/>
    <mergeCell ref="AA2:AA4"/>
    <mergeCell ref="AB2:AB3"/>
    <mergeCell ref="AD2:AD3"/>
    <mergeCell ref="AG2:AG3"/>
    <mergeCell ref="S2:S4"/>
    <mergeCell ref="U2:U4"/>
    <mergeCell ref="X2:X4"/>
    <mergeCell ref="AI2:AI3"/>
    <mergeCell ref="T2:T4"/>
    <mergeCell ref="A1:H1"/>
    <mergeCell ref="L1:R1"/>
    <mergeCell ref="S1:AA1"/>
    <mergeCell ref="AB1:AF1"/>
    <mergeCell ref="A2:A4"/>
    <mergeCell ref="F2:F3"/>
    <mergeCell ref="H2:H4"/>
    <mergeCell ref="L2:L3"/>
    <mergeCell ref="M2:M4"/>
    <mergeCell ref="E2:E3"/>
    <mergeCell ref="AL2:AL3"/>
    <mergeCell ref="AN2:AN3"/>
    <mergeCell ref="AG1:AK1"/>
    <mergeCell ref="AF2:AF3"/>
    <mergeCell ref="AK2:AK3"/>
  </mergeCells>
  <conditionalFormatting sqref="H5:H51">
    <cfRule type="cellIs" dxfId="2" priority="1" operator="between">
      <formula>69</formula>
      <formula>0</formula>
    </cfRule>
    <cfRule type="cellIs" dxfId="1" priority="2" operator="between">
      <formula>79</formula>
      <formula>70</formula>
    </cfRule>
    <cfRule type="cellIs" dxfId="0" priority="3" operator="between">
      <formula>80</formula>
      <formula>100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Oct21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Forry</dc:creator>
  <cp:lastModifiedBy>Robert Forry</cp:lastModifiedBy>
  <dcterms:created xsi:type="dcterms:W3CDTF">2020-11-12T13:44:46Z</dcterms:created>
  <dcterms:modified xsi:type="dcterms:W3CDTF">2021-11-12T13:50:10Z</dcterms:modified>
</cp:coreProperties>
</file>